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_FilterDatabase" localSheetId="0" hidden="1">'МСУ'!$B$6:$R$124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<sst xmlns="http://schemas.openxmlformats.org/spreadsheetml/2006/main" count="678" uniqueCount="378">
  <si>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</si>
  <si>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</si>
  <si>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</si>
  <si>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</si>
  <si>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</si>
  <si>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</si>
  <si>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</si>
  <si>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</si>
  <si>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</si>
  <si>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</si>
  <si>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</si>
  <si>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1102,1105,0412</t>
  </si>
  <si>
    <t>0501,0113</t>
  </si>
  <si>
    <t>0111,0113</t>
  </si>
  <si>
    <t>Федеральный закон от 03-12-2012 №216-ФЗ "О федеральном бюджете на 2013 год и на плановый период 2014 и 2015 годов"</t>
  </si>
  <si>
    <t>ст. 12</t>
  </si>
  <si>
    <t>ст. 11</t>
  </si>
  <si>
    <t>ст.11</t>
  </si>
  <si>
    <t>п.4</t>
  </si>
  <si>
    <t>ст.2</t>
  </si>
  <si>
    <t>п.7</t>
  </si>
  <si>
    <t>п.1,2</t>
  </si>
  <si>
    <t>ст.6</t>
  </si>
  <si>
    <t>п.6</t>
  </si>
  <si>
    <t>ст.8-1</t>
  </si>
  <si>
    <t>п.2</t>
  </si>
  <si>
    <t>РП-А-0800</t>
  </si>
  <si>
    <t xml:space="preserve">  Закон Ленинградской области от 11.03.2008 № 14-оз " О правовом регулировании муниципальной службы в Ленинградской области"                         </t>
  </si>
  <si>
    <t>Федеральный закон от 25.12.2008 №273-ФЗ "О противодействии коррупци</t>
  </si>
  <si>
    <t xml:space="preserve">Федеральный закон от 02-03-2007 №25-ФЗ "О муниципальной службе в Российской Федерации"          </t>
  </si>
  <si>
    <t>ст.5,6</t>
  </si>
  <si>
    <t xml:space="preserve">ст. 34                                              </t>
  </si>
  <si>
    <t>29.12.2008 не установлен</t>
  </si>
  <si>
    <t xml:space="preserve">01-06-2007 - не установлен     </t>
  </si>
  <si>
    <t>Постановление Правительсва РФ от 14-06-2013 №502 "Об утверждении требований к программам комплексного развития систем коммунальной инфраструктуры поселений, городских округов"</t>
  </si>
  <si>
    <t>29-06-2013 - не установлен</t>
  </si>
  <si>
    <t>Федеральный закон от 29-12-2004 №190-ФЗ "Градостроительный кодекс Российской Федерации"</t>
  </si>
  <si>
    <t>ст.8</t>
  </si>
  <si>
    <t>30.12.2004 не установлен</t>
  </si>
  <si>
    <t>Федеральный закон от 24-07-2007 №209-ФЗ "О развитии малого и среднего предпринимательства в Российской Федерации"</t>
  </si>
  <si>
    <t>ст. 27</t>
  </si>
  <si>
    <t>Федеральный закон от 23-11-2009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</si>
  <si>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 8</t>
  </si>
  <si>
    <t>27-11-2009 - не установлен</t>
  </si>
  <si>
    <t>24-04-2013 - не установлен</t>
  </si>
  <si>
    <t>28-01-2013-31-12-2013</t>
  </si>
  <si>
    <t>Решение cовета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18-11-2009 №13 "Об утверждении Положения о муниципальном долге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</si>
  <si>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2013гг. проведение дополнительных  выборов депутатов совета депутатов МО  «Город Отрадное» второго созыва; 2014г. выборы депутатов представительного органа местного самоуправления</t>
  </si>
  <si>
    <t>25-04-2012 - 31-12-2013</t>
  </si>
  <si>
    <t>24-03-2011 - 31-12-2013</t>
  </si>
  <si>
    <t>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</si>
  <si>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03-09-2013-31-12-2013</t>
  </si>
  <si>
    <t>07-06-2013-31-12-2013</t>
  </si>
  <si>
    <t>Решение совета депутатов  МО "Город Отрадное" от 14-12-2012 №50 "О бюджете МО "Город Отрадное" на 2013год"</t>
  </si>
  <si>
    <t>ст. 14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</si>
  <si>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</si>
  <si>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</si>
  <si>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</si>
  <si>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</si>
  <si>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</si>
  <si>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</si>
  <si>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</si>
  <si>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</si>
  <si>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</si>
  <si>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</si>
  <si>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01-01-2010 -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</si>
  <si>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</si>
  <si>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</si>
  <si>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</si>
  <si>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</si>
  <si>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</si>
  <si>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</si>
  <si>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</si>
  <si>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Федеральный закон  от 29-12-2004 №188-ФЗ "Жилищный кодекс РФ"</t>
  </si>
  <si>
    <t>ст. 2</t>
  </si>
  <si>
    <t>01-03-2005 - не установлен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</si>
  <si>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</si>
  <si>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</si>
  <si>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</si>
  <si>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</si>
  <si>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</si>
  <si>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</si>
  <si>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</si>
  <si>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21-12-2005- не установлен</t>
  </si>
  <si>
    <t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17-12-2012 №2</t>
  </si>
  <si>
    <t>01-01-2013 - 31-12-2013</t>
  </si>
  <si>
    <t>Соглашение о передаче полномочий от 17-12-2012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</si>
  <si>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</si>
  <si>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</si>
  <si>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</si>
  <si>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</si>
  <si>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</si>
  <si>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</si>
  <si>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</si>
  <si>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</si>
  <si>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</si>
  <si>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</si>
  <si>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</si>
  <si>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</si>
  <si>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</si>
  <si>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</si>
  <si>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</si>
  <si>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</si>
  <si>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</si>
  <si>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</si>
  <si>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</si>
  <si>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</si>
  <si>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</si>
  <si>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</si>
  <si>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</si>
  <si>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</si>
  <si>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</si>
  <si>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</si>
  <si>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</si>
  <si>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</si>
  <si>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</si>
  <si>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</si>
  <si>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Соглашение с комитетом по строительствуву ЛО "О софинансировании строительства жилых домов, долевого участия в строительстве жилых домов и приобретения жилых помещений с целью создания муниципального жилищного фонда для обеспечения жильем граждан, лишившихся жилья в результате пожара" №16 от 20.12.12г.</t>
  </si>
  <si>
    <t>20-12-2012- до момента исполнения обязательств по соглашению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</si>
  <si>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</si>
  <si>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</si>
  <si>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</si>
  <si>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</si>
  <si>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</si>
  <si>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>01-01-2013- 31-12-2013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</si>
  <si>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</si>
  <si>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</si>
  <si>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</si>
  <si>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</si>
  <si>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</si>
  <si>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</si>
  <si>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</si>
  <si>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</si>
  <si>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</si>
  <si>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</si>
  <si>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</si>
  <si>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</si>
  <si>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1.1.37.</t>
  </si>
  <si>
    <t>отчетный  финансовый год (2013 г)</t>
  </si>
  <si>
    <t>текущий финансовый год 2014 год (план про состоянию на 01.05.2014г)</t>
  </si>
  <si>
    <t>очередной финансовый год (2015 г)</t>
  </si>
  <si>
    <t>плановый период (2016-2017гг)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</si>
  <si>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</si>
  <si>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</si>
  <si>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</si>
  <si>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</si>
  <si>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</si>
  <si>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</si>
  <si>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0502</t>
  </si>
  <si>
    <t>0310,0314,0113</t>
  </si>
  <si>
    <t>0113,0501,0502,1003</t>
  </si>
  <si>
    <t>Постановление администрации муниципального образования "Город Отрадное" от 12-04-2011 №216 "О создании бюджетного учреждения средства массовой информации "Редакция газеты" Отрадное вчера, сегодня, завтра" муниципального образования Отрадненское городское поселение муниципального образования Кировский муниципальный район Ленинградской области</t>
  </si>
  <si>
    <t>Постановление администрации МО "Город Отрадное" от 28.01.2013 №42 "Об утверждении  муниципального задания бюджетному учреждению МБУ "Редакция газеты "Отрадное вчера,сегодня, завтра""</t>
  </si>
  <si>
    <t>Постановление администрации МО "Город Отрадное" от 30.12.2013 г. № 570 " О муниципальной программе "Развитие социо-культурного пространства на территории МО "Город Отрадное"</t>
  </si>
  <si>
    <t>Постановление администрации МО "Город Отрадное" от 30.12.2013 г. №569 "О муниципальной программе "Безопасность на территории Отрадненского городского поселения Кировского муниципального района Ленинградской области"</t>
  </si>
  <si>
    <t xml:space="preserve">Решение совета депутатов МО "Город Отрадное" от 07-12-2011 №64 "О бюджете МО "Город Отрадное" на 2012год"  </t>
  </si>
  <si>
    <t>Постановление администрации МО "Город Отрадное" от 28.01.2013 №42 "Об утверждении  муниципального задания бюджетному учреждению МБУК "КЦ"Фортуна"</t>
  </si>
  <si>
    <t xml:space="preserve">Решение совета депутатов МО "Город Отрадное"от 11-12-2013 №55 "О бюджете МО "Город Отрадное" на 2014год" </t>
  </si>
  <si>
    <t>Приложение №7,№8,№9</t>
  </si>
  <si>
    <t xml:space="preserve">Решение совета депутатов МО "Город Отрадное"от 14-12-2012 №50 "О бюджете МО "Город Отрадное" на 2013год" </t>
  </si>
  <si>
    <t>01-12-2014-31-12-2014</t>
  </si>
  <si>
    <t>01-12-2014 -31-12-2014</t>
  </si>
  <si>
    <t>04-11-2006 - 26-03-2012</t>
  </si>
  <si>
    <t>Постановление от 26.04.2012 №132 "Об утверждении муниципальной целевой программы "Ремонт дворовых территорий многоквартирных домов Отрадненского городского поселения Кировского муниципального района Ленинградской области в 2012 году" (с изменениями и дополненями)</t>
  </si>
  <si>
    <t>Постановление от 25.04.2012 №129 "Об утверждении муниципальной целевой программы "Ремонт автомобильных дорог общего пользования Отрадненского городского поселения Кировского муниципального района Ленинградской области в 2012 году" (с изменениями и дополненями)</t>
  </si>
  <si>
    <t>Постановление от 11.03.2013 №120 "Об утверждении муниципальной целевой программы "Капитальный ремонт и ремонт автомобильных дорог общего пользования местного значения Отрадненского городского поселения Кировского муниципального района Ленинградской области в 2013 году" (с изменениями и дополненями)</t>
  </si>
  <si>
    <t>Постановление от 11.03.2013 №118 "Об утверждении муниципальной целевой программы "Капитальный ремонт и ремонт дворовых территорий многоквартирных домов, проездов к дворовым территориям многоквартирных домов Отрадненского городского поселения Кировского муниципального района Ленинградской области в 2013 году" (с изменениями и дополненями)</t>
  </si>
  <si>
    <t>Постановление  Правительства Ленинградской  области от 01.09.2010 №231 "Об утверждении Порядка распределения и расходования субсидий бюджетам монопрофильных муниципальных обрахований Ленинградской области на обеспечение мероприятий по капитальному ремонту многоквартирных домов в рамках поддержки монопрофильных муниципальных образований"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</si>
  <si>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</si>
  <si>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</si>
  <si>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</si>
  <si>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</t>
  </si>
  <si>
    <t>30-09-2011 -не установлен</t>
  </si>
  <si>
    <t>12-04-2011- не установлен</t>
  </si>
  <si>
    <t>01-01-2012 -31-12-2012</t>
  </si>
  <si>
    <t>01-01-2013 -31-12-2013</t>
  </si>
  <si>
    <t>Приложение №6, №9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</si>
  <si>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10.12.2010г. № 397 Об утверждении долгосрочной целевой программы "Молодёжь на 2011-2014 г.г."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</si>
  <si>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25-12-2013 №б/н </t>
  </si>
  <si>
    <t>01-01-2014- 31-12-2014</t>
  </si>
  <si>
    <t>01-01-2014 - 31-12-2014</t>
  </si>
  <si>
    <t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16-12-2013 №2</t>
  </si>
  <si>
    <t>Соглашение с комитетом по дорожному хозяйству ЛО о предоставлении в 2013 г. субсидий бюджету Отрадненского городского поселения Кировского муниципального района Ленинградской области на реализацию мероприятий ДЦП "Совершенствование и развитие автомобильных дорог Ленинградской области на 2009-2020 годы" №12 от 05.06.13г.</t>
  </si>
  <si>
    <t xml:space="preserve">05-06-2013 - 31-12-2013   </t>
  </si>
  <si>
    <t>Соглашение с комитетом по строительствуву ЛО "О софинансировании строительства жилых домов, долевого участия в строительстве жилых домов и приобретения жилых помещений с целью создания муниципального жилищного фонда для обеспечения жильем граждан, лишившихся жилья в результате пожара" №6 от 29.07.13г.</t>
  </si>
  <si>
    <t>26-04-2012-31-12-2013</t>
  </si>
  <si>
    <t>11-03-2013-31-12-2013</t>
  </si>
  <si>
    <t>29-07-2013- до момента исполнения обязательств по соглашению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</si>
  <si>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24.03.2011 №151 "Об утверждении долгосрочной целевой программы "Развитие и поддержка малого и среднего предпринимательства на территории муниципального образования "Город Отрадное" на 2011-2014годы"</t>
  </si>
  <si>
    <t xml:space="preserve">Глава администрации МО "Город Отрадное" </t>
  </si>
  <si>
    <t>Ларионов Е.В.</t>
  </si>
  <si>
    <t>Лашкова Н.Ю.</t>
  </si>
  <si>
    <t>Начальник отдела финансов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</si>
  <si>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</si>
  <si>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</si>
  <si>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</si>
  <si>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0104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</si>
  <si>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23-05-2012 №26 "Об утверждении Правил благоустройства, содержания и обеспечения санитарного состоянияч территории муниципального образования  Отрадненское городское поселение муниципального образования Кировский муниципальный район Ленинградской области"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</si>
  <si>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</si>
  <si>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</si>
  <si>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</si>
  <si>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</si>
  <si>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</si>
  <si>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</si>
  <si>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РП-А-2700</t>
  </si>
  <si>
    <t>Организация сбора и вывоза бытовых отходов и мусора</t>
  </si>
  <si>
    <t>0103,0113</t>
  </si>
  <si>
    <t>0409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</si>
  <si>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</si>
  <si>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</si>
  <si>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</si>
  <si>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</si>
  <si>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</si>
  <si>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</si>
  <si>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</si>
  <si>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приложения №1, №2</t>
  </si>
  <si>
    <t>приложения №1,№2</t>
  </si>
  <si>
    <t>Соглашение №73 от 07.06.2013 г. между Комитетом по культуре Ленинградской области и администрацией Отрадненского городского посления Кировского муниципального района Ленинградской области на выполнение мероприятий долгосрочной целевой программы "Капитальный ремонт объектов культуры городских поселений Ленинграсдкой области на 2011-2013 годы" на 2013 год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</si>
  <si>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</si>
  <si>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</si>
  <si>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</si>
  <si>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</si>
  <si>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</si>
  <si>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</si>
  <si>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01-01-2014 -31-12-2014</t>
  </si>
  <si>
    <t>cт.5 п.8 Приложение №7, №8,№9</t>
  </si>
  <si>
    <t>ст.3; ст.4 часть 1 п.5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</si>
  <si>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</si>
  <si>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Областной закон Ленинградской области от 13-12-2011 №105-оз "О государственной молодежной политике в Ленинградской области"</t>
  </si>
  <si>
    <t>Постановление Правительства Ленинграсдкой области от 31.03.2011 г.№ 80 "О долгосрочной целевой программе "Дети Ленинградской области"на 2011 - 2013 годы"</t>
  </si>
  <si>
    <t>12-05-2011 -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</si>
  <si>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</si>
  <si>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</si>
  <si>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</si>
  <si>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</si>
  <si>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</si>
  <si>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</si>
  <si>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</si>
  <si>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</si>
  <si>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Федеральный закон от 09.10.1992 № 3612-1 "Основы законодательства Российской Федерации о культуре"</t>
  </si>
  <si>
    <t>ст.40</t>
  </si>
  <si>
    <t>17.11.1992- не установлен</t>
  </si>
  <si>
    <t>ст.1</t>
  </si>
  <si>
    <t>30-09-2010 - не  установлен</t>
  </si>
  <si>
    <t>0501,0503</t>
  </si>
  <si>
    <t>Областной закон от 25.12.2013 г. № 102-оз " Об областном бюджете  Ленинграсдкой области на 2014 год и плановый 2015 и 2016 годов"</t>
  </si>
  <si>
    <t>ст.10</t>
  </si>
  <si>
    <t xml:space="preserve"> Постановление Правительства Ленинградской области от 26-02-2013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</si>
  <si>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22-04-2013 - не установлен</t>
  </si>
  <si>
    <t>п.1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</si>
  <si>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</si>
  <si>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</si>
  <si>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</si>
  <si>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</si>
  <si>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</si>
  <si>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</si>
  <si>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</si>
  <si>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</si>
  <si>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</si>
  <si>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</si>
  <si>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</si>
  <si>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</si>
  <si>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</si>
  <si>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</si>
  <si>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</si>
  <si>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</si>
  <si>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</si>
  <si>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</si>
  <si>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</si>
  <si>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</si>
  <si>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</si>
  <si>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</si>
  <si>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</si>
  <si>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</si>
  <si>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</si>
  <si>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</si>
  <si>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</si>
  <si>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</si>
  <si>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</si>
  <si>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</si>
  <si>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</si>
  <si>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</si>
  <si>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</si>
  <si>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</si>
  <si>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</si>
  <si>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</si>
  <si>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 Отрадненского городского поселения Кировского муниципального района Ленинградской области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</si>
  <si>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</si>
  <si>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</si>
  <si>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</si>
  <si>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</si>
  <si>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</si>
  <si>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</si>
  <si>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</si>
  <si>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</si>
  <si>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</si>
  <si>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</si>
  <si>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</si>
  <si>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</si>
  <si>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</si>
  <si>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</si>
  <si>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</si>
  <si>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</si>
  <si>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РП-А-0100</t>
  </si>
  <si>
    <t>19-04-2008 - не установлен</t>
  </si>
  <si>
    <t xml:space="preserve">  </t>
  </si>
  <si>
    <t>в целом</t>
  </si>
  <si>
    <t>01-01-2008 - не установлен</t>
  </si>
  <si>
    <t>Постановление администрации муниципального образования "Город Отрадное" от 29-12-2009 №340 "Об утверждении положения о порядке и условиях назначения и выплаты работникам администрации муниципального образования "Город Отрадное" ежемесячной надбавки к должностному окладу за особые условия работы, ежемесячного денежного поощрения и материальной помощи"</t>
  </si>
  <si>
    <t>Постановление администрации муниципального образования "Город Отрадное" от 29-12-2009 №344 "Об утверждении порядка и условий командирования сотрудников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</si>
  <si>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29-12-2009 - не установлен</t>
  </si>
  <si>
    <t>Решение совета депутатов муниципального образования "Город Отрадное" от 02-12-2009 №21 "Об утверждении порядка формирования фонда оплаты труда лиц, замещающих муниципальные должности, фонда оплаты труда муниципальных служащих и фонда оплаты труда работников, замещающих должности не являющиеся должностями муниципальной службы в органах местного самоуправления муниципального образования "Город Отрадное"</t>
  </si>
  <si>
    <t>Решение совета депутатов муниципального образования "Город Отрадное" от 24-08-2011 №36 "О порядке назначенмя и выплаты пенсии за выслугу лет лицам,замещавшим должности муниципальной службы "</t>
  </si>
  <si>
    <t>Постановление администрации муниципального образования "Город Отрадное" от 16-03-2010 №63 "Об утверждении перечня должностей, не являющихся должностями муниципальной службы в администрации муниципального образования "Город Отрадное" и их должностных окладов"</t>
  </si>
  <si>
    <t>Соглашение о передаче полномочий от 16-12-2013</t>
  </si>
  <si>
    <t>Решение cовета депутатов МО Отрадненское городское поселение от 26-12-2007 №60 "Об утверждении перечня муниципальных должностей и должностей, которые не отнесены к должностям муниципальной службы и их должностных окладов"</t>
  </si>
  <si>
    <t>Решение cовета депутатов МО Отрадненское городское поселение от 26-12-2007 №61 "Об утверждении перечня должностей муниципальной службы и должностных окладов муниципальных служащих"</t>
  </si>
  <si>
    <t>24-08-2011 - не установлен</t>
  </si>
  <si>
    <t>Устав Отрадненского городского поселения Кировского муниципального района Ленинградской области от 09-12-2005 № 27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</si>
  <si>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24.04.2013 №194 "О создании муниципального казённого учреждения "Управление городского хозяйства и обеспечения" </t>
  </si>
  <si>
    <t>01-01-2014-31-12-2014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</si>
  <si>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30.12.2013 № 567 " О муниципальной программе "Поддержка и развитие жилищно-коммунального хозяйства, транспортной инфраструктуры и благоустройства на территории МО "Город Отрадное"</t>
  </si>
  <si>
    <t>01-12-2014-31.12.2014</t>
  </si>
  <si>
    <t>Соглашение №265 от 03.09.2013 г. между Комитетом по культуре Ленинградской области и администрацией Отрадненского городского посления Кировского муниципального района Ленинградской области о предоставлении в 2013 году из областного бюджета Ленинградской области субсидии бюджету Отрадненского городского поселения Кировского муниципального района Ленинградской области на обеспечение выплат стимулирующего характера работникам муниципальных учреждений культуры Ленинградской области</t>
  </si>
  <si>
    <t>01-01-2011 - 31-12-2013</t>
  </si>
  <si>
    <t>01-01-2013-31-12-2013</t>
  </si>
  <si>
    <t>Областной закон от 25.12.2012 г. № 101-оз " Об областном бюджете  Ленинграсдкой области на 2013 год и плановый 2014 и 2015 годов"</t>
  </si>
  <si>
    <t>Областной закон Ленинградской области от 15-03-2012 №20-оз "О муниципальных выборах в Ленинградской области"</t>
  </si>
  <si>
    <t xml:space="preserve"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области".                </t>
  </si>
  <si>
    <t>27-03-2012 - не установлен</t>
  </si>
  <si>
    <t xml:space="preserve">Областной закон от 05-12-2011 №98-оз "Об областном бюджете Ленинградской области на 2012 год и на плановый период 2013 и 2014 годов" 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</si>
  <si>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</si>
  <si>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30-09-2011 - не установлен</t>
  </si>
  <si>
    <t>ст.7</t>
  </si>
  <si>
    <t>Постановление администрации муниципального образования "Город Отрадное" от 17-03-2011 №141 "О Порядке официального публикования (обнародования)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области, затранивающих права, свободы и обязанности человека и гражданина"</t>
  </si>
  <si>
    <t>пункт 7</t>
  </si>
  <si>
    <t>17-03-2011- не установлен</t>
  </si>
  <si>
    <t>Постановление администрации муниципального образования "Город Отрадное" от 26-03-2011 №8 "Об утверждении Положения о порядке расходования средств резервного фонда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</si>
  <si>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26-03-2011- не установлен </t>
  </si>
  <si>
    <t xml:space="preserve">статьи 10,11 </t>
  </si>
  <si>
    <t>18-11-2009- не установлен</t>
  </si>
  <si>
    <t>Устав муниципального образования Отрадненское городское поселение муниципального образования Кировский муниципальный район Ленинградской области от 09-12-2005 № 27</t>
  </si>
  <si>
    <t>ст.3</t>
  </si>
  <si>
    <t xml:space="preserve">21-12-2005- не установлен 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</si>
  <si>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07-11-2006 №36 "О формировании и расходовании неснижаемого аврийного запаса материально-технических ресурсов муниципального образования Отрадненское городское поселение"</t>
  </si>
  <si>
    <t>17-11-2006-  не установлен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</si>
  <si>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деятельности" </t>
  </si>
  <si>
    <t xml:space="preserve">в целом </t>
  </si>
  <si>
    <t>01-09-2011 - не установлен</t>
  </si>
  <si>
    <t>26-04-2006- не определен</t>
  </si>
  <si>
    <t>Приложение №6,№9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</si>
  <si>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</si>
  <si>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</si>
  <si>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</si>
  <si>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</si>
  <si>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</si>
  <si>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</si>
  <si>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</si>
  <si>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 xml:space="preserve"> </t>
  </si>
  <si>
    <t>27-12-2011 -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</si>
  <si>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</si>
  <si>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Федеральный закон от 08.11.2007 №257-ФЗ "Об автомобильных дорогах и о дорожной деятельности в Российской Федерации и о внесениии изменений в отдельные законодательные акты Российской Федерации"</t>
  </si>
  <si>
    <t>ст.13</t>
  </si>
  <si>
    <t>12-11-2007-не установлен</t>
  </si>
  <si>
    <t>Постановление Правительства Ленинградской области от 27.06.2008 №193 "Об утверждении региональной адресной программы"Переселение граждан из аварийного жилищного фонда на территории Ленинградской области в период с 2008 по 2012 год"</t>
  </si>
  <si>
    <t>Постановление Правительства Ленинградской области от 07.07.2011 №205 "Об утверждении региональной программы "Стимулирование развития жилищного строительства на территории Ленинградской области в 2011-2015 годах"</t>
  </si>
  <si>
    <t>ст.4</t>
  </si>
  <si>
    <t>30-07-2011- не установлен</t>
  </si>
  <si>
    <t>14-08-2008  -не установлен</t>
  </si>
  <si>
    <t xml:space="preserve"> Решение совета депутатов "О бюджете МО "Город Отрадное" на 2013г. от 14-12-2012 №50  </t>
  </si>
  <si>
    <t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28-12-2012 №б/н</t>
  </si>
  <si>
    <t>Прил.№1,№2,№3</t>
  </si>
  <si>
    <t>0102,0103,0104,0106,0113,1001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</si>
  <si>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</si>
  <si>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</si>
  <si>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</si>
  <si>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</si>
  <si>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1.1.6.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</si>
</sst>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4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165" fontId="0" fillId="0" borderId="17" xfId="0" applyNumberForma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165" fontId="0" fillId="0" borderId="19" xfId="0" applyNumberFormat="1" applyBorder="1" applyAlignment="1">
      <alignment horizontal="right" wrapText="1"/>
    </xf>
    <xf numFmtId="49" fontId="0" fillId="24" borderId="20" xfId="0" applyNumberFormat="1" applyFill="1" applyBorder="1" applyAlignment="1">
      <alignment horizontal="left" wrapText="1"/>
    </xf>
    <xf numFmtId="165" fontId="0" fillId="24" borderId="21" xfId="0" applyNumberFormat="1" applyFill="1" applyBorder="1" applyAlignment="1">
      <alignment horizontal="right" wrapText="1"/>
    </xf>
    <xf numFmtId="0" fontId="0" fillId="24" borderId="22" xfId="0" applyFill="1" applyBorder="1" applyAlignment="1">
      <alignment horizontal="justify" wrapText="1"/>
    </xf>
    <xf numFmtId="49" fontId="0" fillId="25" borderId="23" xfId="0" applyNumberFormat="1" applyFill="1" applyBorder="1" applyAlignment="1">
      <alignment horizontal="left" wrapText="1"/>
    </xf>
    <xf numFmtId="0" fontId="0" fillId="25" borderId="24" xfId="0" applyNumberFormat="1" applyFill="1" applyBorder="1" applyAlignment="1">
      <alignment horizontal="justify" wrapText="1"/>
    </xf>
    <xf numFmtId="49" fontId="0" fillId="25" borderId="24" xfId="0" applyNumberFormat="1" applyFill="1" applyBorder="1" applyAlignment="1">
      <alignment horizontal="center" wrapText="1"/>
    </xf>
    <xf numFmtId="49" fontId="0" fillId="25" borderId="24" xfId="0" applyNumberFormat="1" applyFill="1" applyBorder="1" applyAlignment="1">
      <alignment horizontal="justify" wrapText="1"/>
    </xf>
    <xf numFmtId="0" fontId="0" fillId="25" borderId="24" xfId="0" applyNumberFormat="1" applyFill="1" applyBorder="1" applyAlignment="1">
      <alignment horizontal="right" wrapText="1"/>
    </xf>
    <xf numFmtId="165" fontId="0" fillId="25" borderId="24" xfId="0" applyNumberFormat="1" applyFill="1" applyBorder="1" applyAlignment="1">
      <alignment horizontal="right" wrapText="1"/>
    </xf>
    <xf numFmtId="0" fontId="0" fillId="25" borderId="25" xfId="0" applyFill="1" applyBorder="1" applyAlignment="1">
      <alignment horizontal="justify" wrapText="1"/>
    </xf>
    <xf numFmtId="49" fontId="0" fillId="25" borderId="20" xfId="0" applyNumberFormat="1" applyFill="1" applyBorder="1" applyAlignment="1">
      <alignment horizontal="left" wrapText="1"/>
    </xf>
    <xf numFmtId="165" fontId="0" fillId="25" borderId="21" xfId="0" applyNumberFormat="1" applyFill="1" applyBorder="1" applyAlignment="1">
      <alignment horizontal="right" wrapText="1"/>
    </xf>
    <xf numFmtId="0" fontId="0" fillId="25" borderId="22" xfId="0" applyFill="1" applyBorder="1" applyAlignment="1">
      <alignment horizontal="justify" wrapText="1"/>
    </xf>
    <xf numFmtId="49" fontId="0" fillId="0" borderId="17" xfId="0" applyNumberFormat="1" applyBorder="1" applyAlignment="1">
      <alignment horizontal="justify" vertical="top" wrapText="1"/>
    </xf>
    <xf numFmtId="165" fontId="0" fillId="0" borderId="19" xfId="0" applyNumberFormat="1" applyFill="1" applyBorder="1" applyAlignment="1">
      <alignment horizontal="right" wrapText="1"/>
    </xf>
    <xf numFmtId="14" fontId="0" fillId="0" borderId="0" xfId="0" applyNumberFormat="1" applyAlignment="1">
      <alignment horizontal="center" vertical="top"/>
    </xf>
    <xf numFmtId="49" fontId="0" fillId="0" borderId="18" xfId="0" applyNumberFormat="1" applyBorder="1" applyAlignment="1">
      <alignment horizontal="justify" vertical="top" wrapText="1"/>
    </xf>
    <xf numFmtId="0" fontId="26" fillId="0" borderId="18" xfId="0" applyNumberFormat="1" applyFont="1" applyBorder="1" applyAlignment="1">
      <alignment horizontal="justify" vertical="top" wrapText="1"/>
    </xf>
    <xf numFmtId="0" fontId="0" fillId="0" borderId="18" xfId="0" applyNumberFormat="1" applyBorder="1" applyAlignment="1">
      <alignment horizontal="left" vertical="top" wrapText="1"/>
    </xf>
    <xf numFmtId="0" fontId="25" fillId="0" borderId="19" xfId="0" applyNumberFormat="1" applyFont="1" applyBorder="1" applyAlignment="1">
      <alignment horizontal="justify" vertical="top" wrapText="1"/>
    </xf>
    <xf numFmtId="0" fontId="0" fillId="0" borderId="17" xfId="0" applyNumberFormat="1" applyBorder="1" applyAlignment="1">
      <alignment horizontal="justify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justify" vertical="top" wrapText="1"/>
    </xf>
    <xf numFmtId="49" fontId="0" fillId="0" borderId="19" xfId="0" applyNumberFormat="1" applyBorder="1" applyAlignment="1">
      <alignment horizontal="justify" vertical="top" wrapText="1"/>
    </xf>
    <xf numFmtId="0" fontId="0" fillId="0" borderId="19" xfId="0" applyNumberFormat="1" applyBorder="1" applyAlignment="1">
      <alignment horizontal="justify" vertical="top" wrapText="1"/>
    </xf>
    <xf numFmtId="0" fontId="0" fillId="0" borderId="19" xfId="0" applyNumberFormat="1" applyBorder="1" applyAlignment="1">
      <alignment horizontal="right" vertical="top" wrapText="1"/>
    </xf>
    <xf numFmtId="0" fontId="0" fillId="0" borderId="17" xfId="0" applyNumberFormat="1" applyBorder="1" applyAlignment="1">
      <alignment horizontal="justify" wrapText="1"/>
    </xf>
    <xf numFmtId="0" fontId="0" fillId="0" borderId="18" xfId="0" applyNumberFormat="1" applyFill="1" applyBorder="1" applyAlignment="1">
      <alignment horizontal="left" vertical="top" wrapText="1"/>
    </xf>
    <xf numFmtId="0" fontId="0" fillId="0" borderId="17" xfId="0" applyNumberFormat="1" applyBorder="1" applyAlignment="1">
      <alignment horizontal="right"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right" vertical="top" wrapText="1"/>
    </xf>
    <xf numFmtId="0" fontId="0" fillId="24" borderId="21" xfId="0" applyNumberFormat="1" applyFill="1" applyBorder="1" applyAlignment="1">
      <alignment horizontal="justify" vertical="top" wrapText="1"/>
    </xf>
    <xf numFmtId="49" fontId="0" fillId="24" borderId="21" xfId="0" applyNumberFormat="1" applyFill="1" applyBorder="1" applyAlignment="1">
      <alignment horizontal="center" vertical="top" wrapText="1"/>
    </xf>
    <xf numFmtId="49" fontId="0" fillId="24" borderId="21" xfId="0" applyNumberFormat="1" applyFill="1" applyBorder="1" applyAlignment="1">
      <alignment horizontal="justify" vertical="top" wrapText="1"/>
    </xf>
    <xf numFmtId="0" fontId="0" fillId="24" borderId="21" xfId="0" applyNumberFormat="1" applyFill="1" applyBorder="1" applyAlignment="1">
      <alignment horizontal="right" vertical="top" wrapText="1"/>
    </xf>
    <xf numFmtId="0" fontId="0" fillId="25" borderId="21" xfId="0" applyNumberFormat="1" applyFill="1" applyBorder="1" applyAlignment="1">
      <alignment horizontal="justify" vertical="top" wrapText="1"/>
    </xf>
    <xf numFmtId="49" fontId="0" fillId="25" borderId="21" xfId="0" applyNumberFormat="1" applyFill="1" applyBorder="1" applyAlignment="1">
      <alignment horizontal="center" vertical="top" wrapText="1"/>
    </xf>
    <xf numFmtId="49" fontId="0" fillId="25" borderId="21" xfId="0" applyNumberFormat="1" applyFill="1" applyBorder="1" applyAlignment="1">
      <alignment horizontal="justify" vertical="top" wrapText="1"/>
    </xf>
    <xf numFmtId="0" fontId="0" fillId="25" borderId="21" xfId="0" applyNumberFormat="1" applyFill="1" applyBorder="1" applyAlignment="1">
      <alignment horizontal="right" vertical="top" wrapText="1"/>
    </xf>
    <xf numFmtId="49" fontId="0" fillId="0" borderId="17" xfId="0" applyNumberFormat="1" applyFill="1" applyBorder="1" applyAlignment="1">
      <alignment horizontal="justify"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7" fillId="0" borderId="19" xfId="0" applyNumberFormat="1" applyFont="1" applyBorder="1" applyAlignment="1">
      <alignment horizontal="right" vertical="top" wrapText="1"/>
    </xf>
    <xf numFmtId="14" fontId="7" fillId="0" borderId="19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righ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24" borderId="21" xfId="0" applyNumberFormat="1" applyFont="1" applyFill="1" applyBorder="1" applyAlignment="1">
      <alignment horizontal="right" vertical="top" wrapText="1"/>
    </xf>
    <xf numFmtId="0" fontId="25" fillId="0" borderId="18" xfId="0" applyNumberFormat="1" applyFont="1" applyBorder="1" applyAlignment="1">
      <alignment horizontal="left" vertical="top" wrapText="1"/>
    </xf>
    <xf numFmtId="0" fontId="25" fillId="0" borderId="18" xfId="0" applyNumberFormat="1" applyFont="1" applyBorder="1" applyAlignment="1">
      <alignment horizontal="justify" vertical="top" wrapText="1"/>
    </xf>
    <xf numFmtId="0" fontId="25" fillId="0" borderId="17" xfId="0" applyNumberFormat="1" applyFont="1" applyBorder="1" applyAlignment="1">
      <alignment horizontal="justify" vertical="top" wrapText="1"/>
    </xf>
    <xf numFmtId="0" fontId="25" fillId="24" borderId="21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justify" wrapText="1"/>
    </xf>
    <xf numFmtId="0" fontId="25" fillId="0" borderId="17" xfId="0" applyNumberFormat="1" applyFont="1" applyBorder="1" applyAlignment="1">
      <alignment horizontal="justify" wrapText="1"/>
    </xf>
    <xf numFmtId="0" fontId="25" fillId="0" borderId="18" xfId="0" applyNumberFormat="1" applyFont="1" applyBorder="1" applyAlignment="1">
      <alignment horizontal="justify" wrapText="1"/>
    </xf>
    <xf numFmtId="0" fontId="25" fillId="0" borderId="19" xfId="0" applyNumberFormat="1" applyFont="1" applyBorder="1" applyAlignment="1">
      <alignment horizontal="justify" wrapText="1"/>
    </xf>
    <xf numFmtId="49" fontId="2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right" vertical="top" wrapText="1"/>
    </xf>
    <xf numFmtId="0" fontId="0" fillId="0" borderId="19" xfId="0" applyNumberFormat="1" applyFont="1" applyBorder="1" applyAlignment="1">
      <alignment horizontal="justify" wrapText="1"/>
    </xf>
    <xf numFmtId="0" fontId="0" fillId="0" borderId="18" xfId="0" applyNumberFormat="1" applyFont="1" applyBorder="1" applyAlignment="1">
      <alignment horizontal="justify" wrapText="1"/>
    </xf>
    <xf numFmtId="0" fontId="0" fillId="0" borderId="18" xfId="0" applyNumberFormat="1" applyFont="1" applyBorder="1" applyAlignment="1">
      <alignment horizontal="justify" vertical="top" wrapText="1"/>
    </xf>
    <xf numFmtId="0" fontId="26" fillId="0" borderId="19" xfId="0" applyNumberFormat="1" applyFont="1" applyBorder="1" applyAlignment="1">
      <alignment horizontal="justify" wrapText="1"/>
    </xf>
    <xf numFmtId="0" fontId="26" fillId="0" borderId="18" xfId="0" applyNumberFormat="1" applyFont="1" applyBorder="1" applyAlignment="1">
      <alignment horizontal="justify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NumberFormat="1" applyFont="1" applyBorder="1" applyAlignment="1">
      <alignment vertical="top" wrapText="1"/>
    </xf>
    <xf numFmtId="0" fontId="7" fillId="0" borderId="19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0" fillId="0" borderId="26" xfId="0" applyNumberFormat="1" applyBorder="1" applyAlignment="1">
      <alignment horizontal="justify" vertical="top" wrapText="1"/>
    </xf>
    <xf numFmtId="0" fontId="25" fillId="0" borderId="17" xfId="0" applyNumberFormat="1" applyFont="1" applyBorder="1" applyAlignment="1">
      <alignment horizontal="left"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horizontal="left" vertical="top" wrapText="1"/>
    </xf>
    <xf numFmtId="0" fontId="0" fillId="0" borderId="19" xfId="0" applyNumberFormat="1" applyBorder="1" applyAlignment="1">
      <alignment horizontal="justify" wrapText="1"/>
    </xf>
    <xf numFmtId="0" fontId="0" fillId="0" borderId="18" xfId="0" applyNumberFormat="1" applyFill="1" applyBorder="1" applyAlignment="1">
      <alignment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8" xfId="0" applyNumberFormat="1" applyBorder="1" applyAlignment="1">
      <alignment vertical="top" wrapText="1"/>
    </xf>
    <xf numFmtId="49" fontId="0" fillId="0" borderId="27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0" fontId="7" fillId="0" borderId="17" xfId="0" applyNumberFormat="1" applyFont="1" applyBorder="1" applyAlignment="1">
      <alignment horizontal="center" vertical="top" wrapText="1"/>
    </xf>
    <xf numFmtId="49" fontId="0" fillId="0" borderId="29" xfId="0" applyNumberForma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24" borderId="21" xfId="0" applyNumberFormat="1" applyFill="1" applyBorder="1" applyAlignment="1">
      <alignment horizontal="justify" wrapText="1"/>
    </xf>
    <xf numFmtId="49" fontId="0" fillId="24" borderId="21" xfId="0" applyNumberFormat="1" applyFill="1" applyBorder="1" applyAlignment="1">
      <alignment horizontal="center" wrapText="1"/>
    </xf>
    <xf numFmtId="49" fontId="0" fillId="24" borderId="21" xfId="0" applyNumberFormat="1" applyFill="1" applyBorder="1" applyAlignment="1">
      <alignment horizontal="justify" wrapText="1"/>
    </xf>
    <xf numFmtId="0" fontId="25" fillId="24" borderId="21" xfId="0" applyNumberFormat="1" applyFont="1" applyFill="1" applyBorder="1" applyAlignment="1">
      <alignment horizontal="justify" wrapText="1"/>
    </xf>
    <xf numFmtId="0" fontId="0" fillId="24" borderId="21" xfId="0" applyNumberFormat="1" applyFill="1" applyBorder="1" applyAlignment="1">
      <alignment horizontal="right" wrapText="1"/>
    </xf>
    <xf numFmtId="0" fontId="7" fillId="24" borderId="21" xfId="0" applyNumberFormat="1" applyFont="1" applyFill="1" applyBorder="1" applyAlignment="1">
      <alignment horizontal="right" wrapText="1"/>
    </xf>
    <xf numFmtId="0" fontId="0" fillId="0" borderId="16" xfId="0" applyBorder="1" applyAlignment="1">
      <alignment horizontal="center" wrapText="1"/>
    </xf>
    <xf numFmtId="165" fontId="25" fillId="0" borderId="18" xfId="0" applyNumberFormat="1" applyFont="1" applyBorder="1" applyAlignment="1">
      <alignment horizontal="justify" vertical="top" wrapText="1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9" xfId="0" applyNumberFormat="1" applyFont="1" applyBorder="1" applyAlignment="1">
      <alignment horizontal="left" vertical="top" wrapText="1"/>
    </xf>
    <xf numFmtId="49" fontId="0" fillId="0" borderId="28" xfId="0" applyNumberFormat="1" applyBorder="1" applyAlignment="1">
      <alignment horizontal="left" wrapText="1"/>
    </xf>
    <xf numFmtId="0" fontId="0" fillId="0" borderId="17" xfId="0" applyNumberFormat="1" applyBorder="1" applyAlignment="1">
      <alignment horizontal="justify" vertical="top" wrapText="1"/>
    </xf>
    <xf numFmtId="0" fontId="0" fillId="0" borderId="18" xfId="0" applyNumberFormat="1" applyBorder="1" applyAlignment="1">
      <alignment horizontal="justify" vertical="top" wrapText="1"/>
    </xf>
    <xf numFmtId="0" fontId="0" fillId="0" borderId="19" xfId="0" applyNumberForma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7" xfId="0" applyBorder="1" applyAlignment="1">
      <alignment horizontal="center" wrapText="1"/>
    </xf>
    <xf numFmtId="0" fontId="0" fillId="0" borderId="18" xfId="0" applyNumberFormat="1" applyFont="1" applyBorder="1" applyAlignment="1">
      <alignment horizontal="left" wrapText="1"/>
    </xf>
    <xf numFmtId="165" fontId="0" fillId="0" borderId="17" xfId="0" applyNumberFormat="1" applyBorder="1" applyAlignment="1">
      <alignment horizontal="center" wrapText="1"/>
    </xf>
    <xf numFmtId="165" fontId="0" fillId="0" borderId="18" xfId="0" applyNumberFormat="1" applyBorder="1" applyAlignment="1">
      <alignment horizontal="center" wrapText="1"/>
    </xf>
    <xf numFmtId="165" fontId="0" fillId="0" borderId="19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49" fontId="0" fillId="0" borderId="27" xfId="0" applyNumberForma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8" xfId="0" applyBorder="1" applyAlignment="1">
      <alignment horizontal="left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justify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6" fillId="0" borderId="3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25" fillId="0" borderId="17" xfId="0" applyNumberFormat="1" applyFont="1" applyBorder="1" applyAlignment="1">
      <alignment horizontal="left" vertical="top" wrapText="1"/>
    </xf>
    <xf numFmtId="0" fontId="25" fillId="0" borderId="18" xfId="0" applyNumberFormat="1" applyFont="1" applyBorder="1" applyAlignment="1">
      <alignment horizontal="left" vertical="top" wrapText="1"/>
    </xf>
    <xf numFmtId="165" fontId="0" fillId="0" borderId="19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31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B9" sqref="B9:B20"/>
    </sheetView>
  </sheetViews>
  <sheetFormatPr defaultColWidth="9.00390625" defaultRowHeight="12.75"/>
  <cols>
    <col min="1" max="1" width="11.625" style="4" bestFit="1" customWidth="1"/>
    <col min="2" max="2" width="39.75390625" style="4" customWidth="1"/>
    <col min="3" max="3" width="11.625" style="4" customWidth="1"/>
    <col min="4" max="4" width="12.125" style="10" customWidth="1"/>
    <col min="5" max="5" width="33.375" style="4" customWidth="1"/>
    <col min="6" max="6" width="10.25390625" style="4" customWidth="1"/>
    <col min="7" max="7" width="11.875" style="4" customWidth="1"/>
    <col min="8" max="8" width="36.125" style="4" customWidth="1"/>
    <col min="9" max="9" width="8.75390625" style="4" customWidth="1"/>
    <col min="10" max="10" width="11.625" style="4" customWidth="1"/>
    <col min="11" max="11" width="34.75390625" style="4" customWidth="1"/>
    <col min="12" max="12" width="13.875" style="4" customWidth="1"/>
    <col min="13" max="13" width="11.1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>
      <c r="A1" s="34">
        <v>41760</v>
      </c>
    </row>
    <row r="2" spans="2:20" s="5" customFormat="1" ht="18">
      <c r="B2" s="1"/>
      <c r="C2" s="1"/>
      <c r="D2" s="157" t="s">
        <v>286</v>
      </c>
      <c r="E2" s="157"/>
      <c r="F2" s="157"/>
      <c r="G2" s="157"/>
      <c r="H2" s="158"/>
      <c r="I2" s="157"/>
      <c r="J2" s="157"/>
      <c r="K2" s="157"/>
      <c r="L2" s="157"/>
      <c r="M2" s="157"/>
      <c r="N2" s="157"/>
      <c r="O2" s="157"/>
      <c r="P2" s="157"/>
      <c r="Q2" s="157"/>
      <c r="R2" s="2"/>
      <c r="S2" s="2"/>
      <c r="T2" s="2"/>
    </row>
    <row r="3" spans="1:20" s="6" customFormat="1" ht="27" customHeight="1">
      <c r="A3" s="159" t="s">
        <v>287</v>
      </c>
      <c r="B3" s="160"/>
      <c r="C3" s="161"/>
      <c r="D3" s="168" t="s">
        <v>258</v>
      </c>
      <c r="E3" s="169" t="s">
        <v>259</v>
      </c>
      <c r="F3" s="169"/>
      <c r="G3" s="169"/>
      <c r="H3" s="169"/>
      <c r="I3" s="169"/>
      <c r="J3" s="169"/>
      <c r="K3" s="169"/>
      <c r="L3" s="169"/>
      <c r="M3" s="169"/>
      <c r="N3" s="169" t="s">
        <v>288</v>
      </c>
      <c r="O3" s="169"/>
      <c r="P3" s="169"/>
      <c r="Q3" s="169"/>
      <c r="R3" s="169"/>
      <c r="S3" s="169"/>
      <c r="T3" s="169" t="s">
        <v>260</v>
      </c>
    </row>
    <row r="4" spans="1:20" s="6" customFormat="1" ht="23.25" customHeight="1">
      <c r="A4" s="162"/>
      <c r="B4" s="163"/>
      <c r="C4" s="164"/>
      <c r="D4" s="168"/>
      <c r="E4" s="169" t="s">
        <v>261</v>
      </c>
      <c r="F4" s="169"/>
      <c r="G4" s="169"/>
      <c r="H4" s="169" t="s">
        <v>262</v>
      </c>
      <c r="I4" s="169"/>
      <c r="J4" s="169"/>
      <c r="K4" s="169" t="s">
        <v>289</v>
      </c>
      <c r="L4" s="169"/>
      <c r="M4" s="169"/>
      <c r="N4" s="169" t="s">
        <v>138</v>
      </c>
      <c r="O4" s="169"/>
      <c r="P4" s="169" t="s">
        <v>139</v>
      </c>
      <c r="Q4" s="169" t="s">
        <v>140</v>
      </c>
      <c r="R4" s="169" t="s">
        <v>141</v>
      </c>
      <c r="S4" s="169"/>
      <c r="T4" s="169"/>
    </row>
    <row r="5" spans="1:20" s="6" customFormat="1" ht="72">
      <c r="A5" s="165"/>
      <c r="B5" s="166"/>
      <c r="C5" s="167"/>
      <c r="D5" s="168"/>
      <c r="E5" s="12" t="s">
        <v>263</v>
      </c>
      <c r="F5" s="12" t="s">
        <v>264</v>
      </c>
      <c r="G5" s="12" t="s">
        <v>265</v>
      </c>
      <c r="H5" s="12" t="s">
        <v>263</v>
      </c>
      <c r="I5" s="12" t="s">
        <v>264</v>
      </c>
      <c r="J5" s="12" t="s">
        <v>265</v>
      </c>
      <c r="K5" s="12" t="s">
        <v>263</v>
      </c>
      <c r="L5" s="12" t="s">
        <v>264</v>
      </c>
      <c r="M5" s="12" t="s">
        <v>265</v>
      </c>
      <c r="N5" s="12" t="s">
        <v>266</v>
      </c>
      <c r="O5" s="12" t="s">
        <v>267</v>
      </c>
      <c r="P5" s="169"/>
      <c r="Q5" s="169"/>
      <c r="R5" s="12" t="s">
        <v>268</v>
      </c>
      <c r="S5" s="12" t="s">
        <v>269</v>
      </c>
      <c r="T5" s="169"/>
    </row>
    <row r="6" spans="1:20" s="5" customFormat="1" ht="13.5" thickBot="1">
      <c r="A6" s="3" t="s">
        <v>257</v>
      </c>
      <c r="B6" s="3" t="s">
        <v>270</v>
      </c>
      <c r="C6" s="3" t="s">
        <v>271</v>
      </c>
      <c r="D6" s="7" t="s">
        <v>272</v>
      </c>
      <c r="E6" s="8" t="s">
        <v>273</v>
      </c>
      <c r="F6" s="8" t="s">
        <v>274</v>
      </c>
      <c r="G6" s="8" t="s">
        <v>275</v>
      </c>
      <c r="H6" s="8" t="s">
        <v>276</v>
      </c>
      <c r="I6" s="8" t="s">
        <v>277</v>
      </c>
      <c r="J6" s="8" t="s">
        <v>278</v>
      </c>
      <c r="K6" s="8" t="s">
        <v>279</v>
      </c>
      <c r="L6" s="8" t="s">
        <v>280</v>
      </c>
      <c r="M6" s="8" t="s">
        <v>281</v>
      </c>
      <c r="N6" s="9" t="s">
        <v>282</v>
      </c>
      <c r="O6" s="9" t="s">
        <v>283</v>
      </c>
      <c r="P6" s="9" t="s">
        <v>284</v>
      </c>
      <c r="Q6" s="9" t="s">
        <v>285</v>
      </c>
      <c r="R6" s="9" t="s">
        <v>290</v>
      </c>
      <c r="S6" s="9" t="s">
        <v>291</v>
      </c>
      <c r="T6" s="9" t="s">
        <v>292</v>
      </c>
    </row>
    <row r="7" spans="1:20" ht="24" customHeight="1" thickTop="1">
      <c r="A7" s="22" t="s">
        <v>293</v>
      </c>
      <c r="B7" s="23" t="s">
        <v>298</v>
      </c>
      <c r="C7" s="24" t="s">
        <v>299</v>
      </c>
      <c r="D7" s="25"/>
      <c r="E7" s="23"/>
      <c r="F7" s="23"/>
      <c r="G7" s="23"/>
      <c r="H7" s="23"/>
      <c r="I7" s="23"/>
      <c r="J7" s="23"/>
      <c r="K7" s="26"/>
      <c r="L7" s="26"/>
      <c r="M7" s="26"/>
      <c r="N7" s="27">
        <f aca="true" t="shared" si="0" ref="N7:S7">N8+N105+N121</f>
        <v>229981.71000000002</v>
      </c>
      <c r="O7" s="27">
        <f t="shared" si="0"/>
        <v>13002.220000000001</v>
      </c>
      <c r="P7" s="27">
        <f t="shared" si="0"/>
        <v>247128.27</v>
      </c>
      <c r="Q7" s="27">
        <f t="shared" si="0"/>
        <v>350004.32238</v>
      </c>
      <c r="R7" s="27">
        <f t="shared" si="0"/>
        <v>205985.4146828</v>
      </c>
      <c r="S7" s="27">
        <f t="shared" si="0"/>
        <v>247854.64051440248</v>
      </c>
      <c r="T7" s="28"/>
    </row>
    <row r="8" spans="1:20" ht="71.25" customHeight="1">
      <c r="A8" s="19" t="s">
        <v>294</v>
      </c>
      <c r="B8" s="52" t="s">
        <v>300</v>
      </c>
      <c r="C8" s="53" t="s">
        <v>301</v>
      </c>
      <c r="D8" s="54"/>
      <c r="E8" s="52"/>
      <c r="F8" s="52"/>
      <c r="G8" s="52"/>
      <c r="H8" s="52"/>
      <c r="I8" s="52"/>
      <c r="J8" s="52"/>
      <c r="K8" s="55"/>
      <c r="L8" s="55"/>
      <c r="M8" s="55"/>
      <c r="N8" s="20">
        <f>SUM(N20:N103)</f>
        <v>221985.50000000003</v>
      </c>
      <c r="O8" s="20">
        <f>SUM(O20:O103)</f>
        <v>5005.93</v>
      </c>
      <c r="P8" s="20">
        <f>P20+P22+P25+P30+P28+P33+P35+P37+P36+P41+P48+P52+P54+P57+P59+P63+P68+P73+P78+P80+P81+P86+P90+P93+P100+P103</f>
        <v>239168.55</v>
      </c>
      <c r="Q8" s="20">
        <f>SUM(Q20:Q103)</f>
        <v>342817.65038</v>
      </c>
      <c r="R8" s="20">
        <f>SUM(R20:R103)</f>
        <v>198434.83776280002</v>
      </c>
      <c r="S8" s="20">
        <f>SUM(S20:S103)</f>
        <v>239931.18235304247</v>
      </c>
      <c r="T8" s="21"/>
    </row>
    <row r="9" spans="1:20" ht="9" customHeight="1">
      <c r="A9" s="142" t="s">
        <v>302</v>
      </c>
      <c r="B9" s="126" t="s">
        <v>358</v>
      </c>
      <c r="C9" s="144" t="s">
        <v>303</v>
      </c>
      <c r="D9" s="170" t="s">
        <v>372</v>
      </c>
      <c r="E9" s="39"/>
      <c r="F9" s="39"/>
      <c r="G9" s="39"/>
      <c r="H9" s="39"/>
      <c r="I9" s="36"/>
      <c r="J9" s="36"/>
      <c r="K9" s="49"/>
      <c r="L9" s="49"/>
      <c r="M9" s="49"/>
      <c r="N9" s="16"/>
      <c r="O9" s="16"/>
      <c r="P9" s="16"/>
      <c r="Q9" s="16"/>
      <c r="R9" s="16"/>
      <c r="S9" s="16"/>
      <c r="T9" s="13"/>
    </row>
    <row r="10" spans="1:20" ht="92.25" customHeight="1">
      <c r="A10" s="150"/>
      <c r="B10" s="156"/>
      <c r="C10" s="148"/>
      <c r="D10" s="171"/>
      <c r="E10" s="43" t="s">
        <v>29</v>
      </c>
      <c r="F10" s="62" t="s">
        <v>31</v>
      </c>
      <c r="G10" s="43" t="s">
        <v>33</v>
      </c>
      <c r="H10" s="36" t="s">
        <v>27</v>
      </c>
      <c r="I10" s="43" t="s">
        <v>17</v>
      </c>
      <c r="J10" s="73" t="s">
        <v>304</v>
      </c>
      <c r="K10" s="37" t="s">
        <v>316</v>
      </c>
      <c r="L10" s="37" t="s">
        <v>306</v>
      </c>
      <c r="M10" s="64" t="s">
        <v>307</v>
      </c>
      <c r="N10" s="17"/>
      <c r="O10" s="17"/>
      <c r="P10" s="17"/>
      <c r="Q10" s="17"/>
      <c r="R10" s="17"/>
      <c r="S10" s="17"/>
      <c r="T10" s="14"/>
    </row>
    <row r="11" spans="1:20" ht="171" customHeight="1">
      <c r="A11" s="150"/>
      <c r="B11" s="156"/>
      <c r="C11" s="148"/>
      <c r="D11" s="35"/>
      <c r="E11" s="43" t="s">
        <v>28</v>
      </c>
      <c r="F11" s="43" t="s">
        <v>30</v>
      </c>
      <c r="G11" s="43" t="s">
        <v>32</v>
      </c>
      <c r="H11" s="43" t="s">
        <v>227</v>
      </c>
      <c r="I11" s="43" t="s">
        <v>21</v>
      </c>
      <c r="J11" s="73" t="s">
        <v>85</v>
      </c>
      <c r="K11" s="37" t="s">
        <v>308</v>
      </c>
      <c r="L11" s="37" t="s">
        <v>306</v>
      </c>
      <c r="M11" s="64" t="s">
        <v>65</v>
      </c>
      <c r="N11" s="17"/>
      <c r="O11" s="17"/>
      <c r="P11" s="17"/>
      <c r="Q11" s="17"/>
      <c r="R11" s="17"/>
      <c r="S11" s="17"/>
      <c r="T11" s="14"/>
    </row>
    <row r="12" spans="1:20" ht="202.5" customHeight="1">
      <c r="A12" s="150"/>
      <c r="B12" s="156"/>
      <c r="C12" s="148"/>
      <c r="D12" s="35"/>
      <c r="E12" s="43"/>
      <c r="F12" s="43"/>
      <c r="G12" s="43"/>
      <c r="H12" s="43"/>
      <c r="I12" s="43"/>
      <c r="J12" s="73"/>
      <c r="K12" s="37" t="s">
        <v>311</v>
      </c>
      <c r="L12" s="37" t="s">
        <v>306</v>
      </c>
      <c r="M12" s="64" t="s">
        <v>65</v>
      </c>
      <c r="N12" s="17"/>
      <c r="O12" s="17"/>
      <c r="P12" s="17"/>
      <c r="Q12" s="17"/>
      <c r="R12" s="17"/>
      <c r="S12" s="17"/>
      <c r="T12" s="14"/>
    </row>
    <row r="13" spans="1:20" ht="102" customHeight="1">
      <c r="A13" s="150"/>
      <c r="B13" s="156"/>
      <c r="C13" s="148"/>
      <c r="D13" s="35"/>
      <c r="E13" s="43"/>
      <c r="F13" s="43"/>
      <c r="G13" s="43"/>
      <c r="H13" s="43"/>
      <c r="I13" s="43"/>
      <c r="J13" s="73"/>
      <c r="K13" s="37" t="s">
        <v>312</v>
      </c>
      <c r="L13" s="37" t="s">
        <v>306</v>
      </c>
      <c r="M13" s="64" t="s">
        <v>317</v>
      </c>
      <c r="N13" s="17"/>
      <c r="O13" s="17"/>
      <c r="P13" s="17"/>
      <c r="Q13" s="17"/>
      <c r="R13" s="17"/>
      <c r="S13" s="17"/>
      <c r="T13" s="14"/>
    </row>
    <row r="14" spans="1:20" ht="159" customHeight="1">
      <c r="A14" s="150"/>
      <c r="B14" s="156"/>
      <c r="C14" s="148"/>
      <c r="D14" s="35"/>
      <c r="E14" s="43"/>
      <c r="F14" s="43"/>
      <c r="G14" s="43"/>
      <c r="H14" s="43"/>
      <c r="I14" s="43"/>
      <c r="J14" s="73"/>
      <c r="K14" s="43" t="s">
        <v>309</v>
      </c>
      <c r="L14" s="37" t="s">
        <v>306</v>
      </c>
      <c r="M14" s="64" t="s">
        <v>310</v>
      </c>
      <c r="N14" s="17"/>
      <c r="O14" s="17"/>
      <c r="P14" s="17"/>
      <c r="Q14" s="17"/>
      <c r="R14" s="17"/>
      <c r="S14" s="17"/>
      <c r="T14" s="14"/>
    </row>
    <row r="15" spans="1:20" ht="138" customHeight="1">
      <c r="A15" s="150"/>
      <c r="B15" s="156"/>
      <c r="C15" s="148"/>
      <c r="D15" s="35"/>
      <c r="E15" s="43"/>
      <c r="F15" s="43"/>
      <c r="G15" s="43"/>
      <c r="H15" s="43"/>
      <c r="I15" s="43"/>
      <c r="J15" s="73"/>
      <c r="K15" s="43" t="s">
        <v>313</v>
      </c>
      <c r="L15" s="37" t="s">
        <v>306</v>
      </c>
      <c r="M15" s="64" t="s">
        <v>65</v>
      </c>
      <c r="N15" s="17"/>
      <c r="O15" s="17"/>
      <c r="P15" s="17"/>
      <c r="Q15" s="17"/>
      <c r="R15" s="17"/>
      <c r="S15" s="17"/>
      <c r="T15" s="14"/>
    </row>
    <row r="16" spans="1:20" ht="111" customHeight="1">
      <c r="A16" s="150"/>
      <c r="B16" s="156"/>
      <c r="C16" s="148"/>
      <c r="D16" s="35"/>
      <c r="E16" s="43"/>
      <c r="F16" s="43"/>
      <c r="G16" s="43"/>
      <c r="H16" s="43"/>
      <c r="I16" s="43"/>
      <c r="J16" s="73"/>
      <c r="K16" s="43" t="s">
        <v>315</v>
      </c>
      <c r="L16" s="37" t="s">
        <v>306</v>
      </c>
      <c r="M16" s="64" t="s">
        <v>307</v>
      </c>
      <c r="N16" s="17"/>
      <c r="O16" s="17"/>
      <c r="P16" s="17"/>
      <c r="Q16" s="17"/>
      <c r="R16" s="17"/>
      <c r="S16" s="17"/>
      <c r="T16" s="14"/>
    </row>
    <row r="17" spans="1:20" ht="136.5" customHeight="1">
      <c r="A17" s="150"/>
      <c r="B17" s="156"/>
      <c r="C17" s="148"/>
      <c r="D17" s="35"/>
      <c r="E17" s="43"/>
      <c r="F17" s="43"/>
      <c r="G17" s="43"/>
      <c r="H17" s="43"/>
      <c r="I17" s="43"/>
      <c r="J17" s="73"/>
      <c r="K17" s="48" t="s">
        <v>181</v>
      </c>
      <c r="L17" s="37" t="s">
        <v>371</v>
      </c>
      <c r="M17" s="64" t="s">
        <v>180</v>
      </c>
      <c r="N17" s="17"/>
      <c r="O17" s="17"/>
      <c r="P17" s="17"/>
      <c r="Q17" s="17"/>
      <c r="R17" s="17"/>
      <c r="S17" s="17"/>
      <c r="T17" s="14"/>
    </row>
    <row r="18" spans="1:20" ht="117" customHeight="1">
      <c r="A18" s="150"/>
      <c r="B18" s="156"/>
      <c r="C18" s="148"/>
      <c r="D18" s="35"/>
      <c r="E18" s="43"/>
      <c r="F18" s="43"/>
      <c r="G18" s="43"/>
      <c r="H18" s="43"/>
      <c r="I18" s="43"/>
      <c r="J18" s="73"/>
      <c r="K18" s="37" t="s">
        <v>178</v>
      </c>
      <c r="L18" s="51" t="s">
        <v>306</v>
      </c>
      <c r="M18" s="64" t="s">
        <v>179</v>
      </c>
      <c r="N18" s="17"/>
      <c r="O18" s="17"/>
      <c r="P18" s="17"/>
      <c r="Q18" s="17"/>
      <c r="R18" s="17"/>
      <c r="S18" s="17"/>
      <c r="T18" s="14"/>
    </row>
    <row r="19" spans="1:20" ht="125.25" customHeight="1">
      <c r="A19" s="150"/>
      <c r="B19" s="156"/>
      <c r="C19" s="148"/>
      <c r="D19" s="35"/>
      <c r="E19" s="43"/>
      <c r="F19" s="43"/>
      <c r="G19" s="43"/>
      <c r="H19" s="43"/>
      <c r="I19" s="43"/>
      <c r="J19" s="73"/>
      <c r="K19" s="84" t="s">
        <v>370</v>
      </c>
      <c r="L19" s="85" t="s">
        <v>306</v>
      </c>
      <c r="M19" s="64" t="s">
        <v>85</v>
      </c>
      <c r="N19" s="17"/>
      <c r="O19" s="17"/>
      <c r="P19" s="17"/>
      <c r="Q19" s="17"/>
      <c r="R19" s="17"/>
      <c r="S19" s="17"/>
      <c r="T19" s="14"/>
    </row>
    <row r="20" spans="1:20" ht="134.25" customHeight="1">
      <c r="A20" s="150"/>
      <c r="B20" s="156"/>
      <c r="C20" s="148"/>
      <c r="D20" s="35"/>
      <c r="E20" s="43"/>
      <c r="F20" s="43"/>
      <c r="G20" s="43"/>
      <c r="H20" s="43"/>
      <c r="I20" s="43"/>
      <c r="J20" s="73"/>
      <c r="K20" s="48" t="s">
        <v>84</v>
      </c>
      <c r="L20" s="37" t="s">
        <v>371</v>
      </c>
      <c r="M20" s="64" t="s">
        <v>85</v>
      </c>
      <c r="N20" s="17">
        <v>21420.87</v>
      </c>
      <c r="O20" s="17">
        <v>0</v>
      </c>
      <c r="P20" s="17">
        <v>27171.89</v>
      </c>
      <c r="Q20" s="17">
        <v>27778.69</v>
      </c>
      <c r="R20" s="17">
        <f>Q20*1.06</f>
        <v>29445.4114</v>
      </c>
      <c r="S20" s="17">
        <f>R20*1.058</f>
        <v>31153.2452612</v>
      </c>
      <c r="T20" s="14"/>
    </row>
    <row r="21" spans="1:20" ht="205.5" customHeight="1">
      <c r="A21" s="142" t="s">
        <v>351</v>
      </c>
      <c r="B21" s="126" t="s">
        <v>352</v>
      </c>
      <c r="C21" s="144" t="s">
        <v>353</v>
      </c>
      <c r="D21" s="32"/>
      <c r="E21" s="39" t="s">
        <v>354</v>
      </c>
      <c r="F21" s="39" t="s">
        <v>355</v>
      </c>
      <c r="G21" s="98" t="s">
        <v>356</v>
      </c>
      <c r="H21" s="39"/>
      <c r="I21" s="39"/>
      <c r="J21" s="74"/>
      <c r="K21" s="99" t="s">
        <v>171</v>
      </c>
      <c r="L21" s="49"/>
      <c r="M21" s="70" t="s">
        <v>172</v>
      </c>
      <c r="N21" s="16"/>
      <c r="O21" s="16"/>
      <c r="P21" s="16"/>
      <c r="Q21" s="16"/>
      <c r="R21" s="16"/>
      <c r="S21" s="16"/>
      <c r="T21" s="13"/>
    </row>
    <row r="22" spans="1:20" ht="157.5" customHeight="1">
      <c r="A22" s="143"/>
      <c r="B22" s="129"/>
      <c r="C22" s="149"/>
      <c r="D22" s="44"/>
      <c r="E22" s="45"/>
      <c r="F22" s="45"/>
      <c r="G22" s="45"/>
      <c r="H22" s="45" t="s">
        <v>305</v>
      </c>
      <c r="I22" s="45"/>
      <c r="J22" s="38"/>
      <c r="K22" s="100" t="s">
        <v>319</v>
      </c>
      <c r="L22" s="46" t="s">
        <v>306</v>
      </c>
      <c r="M22" s="69" t="s">
        <v>44</v>
      </c>
      <c r="N22" s="18">
        <v>2856.81</v>
      </c>
      <c r="O22" s="18">
        <v>0</v>
      </c>
      <c r="P22" s="18">
        <v>3418.64</v>
      </c>
      <c r="Q22" s="18">
        <v>2928.64</v>
      </c>
      <c r="R22" s="18">
        <f>Q22*1.062</f>
        <v>3110.2156800000002</v>
      </c>
      <c r="S22" s="18">
        <f>R22*1.058</f>
        <v>3290.6081894400004</v>
      </c>
      <c r="T22" s="15"/>
    </row>
    <row r="23" spans="1:20" ht="121.5" customHeight="1">
      <c r="A23" s="142" t="s">
        <v>373</v>
      </c>
      <c r="B23" s="126" t="s">
        <v>374</v>
      </c>
      <c r="C23" s="144" t="s">
        <v>375</v>
      </c>
      <c r="D23" s="32" t="s">
        <v>376</v>
      </c>
      <c r="E23" s="39"/>
      <c r="F23" s="39"/>
      <c r="G23" s="39"/>
      <c r="H23" s="39" t="s">
        <v>327</v>
      </c>
      <c r="I23" s="39" t="s">
        <v>17</v>
      </c>
      <c r="J23" s="73" t="s">
        <v>329</v>
      </c>
      <c r="K23" s="62" t="s">
        <v>53</v>
      </c>
      <c r="L23" s="37" t="s">
        <v>176</v>
      </c>
      <c r="M23" s="64" t="s">
        <v>175</v>
      </c>
      <c r="N23" s="16"/>
      <c r="O23" s="16"/>
      <c r="P23" s="16"/>
      <c r="Q23" s="16"/>
      <c r="R23" s="16"/>
      <c r="S23" s="16"/>
      <c r="T23" s="121" t="s">
        <v>47</v>
      </c>
    </row>
    <row r="24" spans="1:20" ht="97.5" customHeight="1">
      <c r="A24" s="125"/>
      <c r="B24" s="127"/>
      <c r="C24" s="146"/>
      <c r="D24" s="35"/>
      <c r="E24" s="43" t="s">
        <v>354</v>
      </c>
      <c r="F24" s="43" t="s">
        <v>355</v>
      </c>
      <c r="G24" s="43" t="s">
        <v>356</v>
      </c>
      <c r="H24" s="43" t="s">
        <v>328</v>
      </c>
      <c r="I24" s="43" t="s">
        <v>342</v>
      </c>
      <c r="J24" s="73" t="s">
        <v>162</v>
      </c>
      <c r="K24" s="62" t="s">
        <v>157</v>
      </c>
      <c r="L24" s="37" t="s">
        <v>225</v>
      </c>
      <c r="M24" s="64" t="s">
        <v>224</v>
      </c>
      <c r="N24" s="17"/>
      <c r="O24" s="17"/>
      <c r="P24" s="17"/>
      <c r="Q24" s="17"/>
      <c r="R24" s="17"/>
      <c r="S24" s="17"/>
      <c r="T24" s="122"/>
    </row>
    <row r="25" spans="1:20" ht="15.75" customHeight="1">
      <c r="A25" s="143"/>
      <c r="B25" s="129"/>
      <c r="C25" s="149"/>
      <c r="D25" s="44"/>
      <c r="E25" s="45"/>
      <c r="F25" s="45"/>
      <c r="G25" s="45"/>
      <c r="H25" s="45"/>
      <c r="I25" s="45"/>
      <c r="J25" s="38"/>
      <c r="K25" s="63"/>
      <c r="L25" s="40"/>
      <c r="M25" s="69"/>
      <c r="N25" s="18">
        <v>263.85</v>
      </c>
      <c r="O25" s="18">
        <v>0</v>
      </c>
      <c r="P25" s="18">
        <v>1134.78</v>
      </c>
      <c r="Q25" s="18">
        <v>0</v>
      </c>
      <c r="R25" s="18">
        <v>0</v>
      </c>
      <c r="S25" s="18">
        <v>0</v>
      </c>
      <c r="T25" s="123"/>
    </row>
    <row r="26" spans="1:20" ht="12.75" customHeight="1">
      <c r="A26" s="142" t="s">
        <v>377</v>
      </c>
      <c r="B26" s="126" t="s">
        <v>0</v>
      </c>
      <c r="C26" s="144" t="s">
        <v>1</v>
      </c>
      <c r="D26" s="32" t="s">
        <v>2</v>
      </c>
      <c r="E26" s="39"/>
      <c r="F26" s="39"/>
      <c r="G26" s="39"/>
      <c r="H26" s="39"/>
      <c r="I26" s="39"/>
      <c r="J26" s="74"/>
      <c r="K26" s="135" t="s">
        <v>171</v>
      </c>
      <c r="L26" s="49"/>
      <c r="M26" s="140" t="s">
        <v>172</v>
      </c>
      <c r="N26" s="16"/>
      <c r="O26" s="16"/>
      <c r="P26" s="16"/>
      <c r="Q26" s="16"/>
      <c r="R26" s="16"/>
      <c r="S26" s="16"/>
      <c r="T26" s="13"/>
    </row>
    <row r="27" spans="1:20" ht="192.75" customHeight="1">
      <c r="A27" s="150"/>
      <c r="B27" s="156"/>
      <c r="C27" s="148"/>
      <c r="D27" s="35"/>
      <c r="E27" s="43" t="s">
        <v>354</v>
      </c>
      <c r="F27" s="43" t="s">
        <v>355</v>
      </c>
      <c r="G27" s="43" t="s">
        <v>356</v>
      </c>
      <c r="H27" s="43" t="s">
        <v>305</v>
      </c>
      <c r="I27" s="43"/>
      <c r="J27" s="73"/>
      <c r="K27" s="136"/>
      <c r="L27" s="51"/>
      <c r="M27" s="141"/>
      <c r="N27" s="17"/>
      <c r="O27" s="17"/>
      <c r="P27" s="17"/>
      <c r="Q27" s="17"/>
      <c r="R27" s="17"/>
      <c r="S27" s="17"/>
      <c r="T27" s="14"/>
    </row>
    <row r="28" spans="1:20" ht="97.5" customHeight="1">
      <c r="A28" s="150"/>
      <c r="B28" s="156"/>
      <c r="C28" s="148"/>
      <c r="D28" s="35"/>
      <c r="E28" s="43" t="s">
        <v>3</v>
      </c>
      <c r="F28" s="43" t="s">
        <v>4</v>
      </c>
      <c r="G28" s="43" t="s">
        <v>5</v>
      </c>
      <c r="H28" s="43"/>
      <c r="I28" s="43"/>
      <c r="J28" s="73"/>
      <c r="K28" s="37" t="s">
        <v>152</v>
      </c>
      <c r="L28" s="37" t="s">
        <v>216</v>
      </c>
      <c r="M28" s="64" t="s">
        <v>45</v>
      </c>
      <c r="N28" s="17"/>
      <c r="O28" s="17"/>
      <c r="P28" s="17"/>
      <c r="Q28" s="17"/>
      <c r="R28" s="17"/>
      <c r="S28" s="17"/>
      <c r="T28" s="14"/>
    </row>
    <row r="29" spans="1:20" ht="96" customHeight="1">
      <c r="A29" s="150"/>
      <c r="B29" s="156"/>
      <c r="C29" s="148"/>
      <c r="D29" s="35"/>
      <c r="E29" s="43"/>
      <c r="F29" s="43"/>
      <c r="G29" s="43"/>
      <c r="H29" s="43"/>
      <c r="I29" s="43"/>
      <c r="J29" s="73"/>
      <c r="K29" s="37" t="s">
        <v>153</v>
      </c>
      <c r="L29" s="37" t="s">
        <v>306</v>
      </c>
      <c r="M29" s="64" t="s">
        <v>320</v>
      </c>
      <c r="N29" s="17"/>
      <c r="O29" s="17"/>
      <c r="P29" s="17"/>
      <c r="Q29" s="17"/>
      <c r="R29" s="17"/>
      <c r="S29" s="17"/>
      <c r="T29" s="14"/>
    </row>
    <row r="30" spans="1:20" ht="178.5" customHeight="1">
      <c r="A30" s="143"/>
      <c r="B30" s="129"/>
      <c r="C30" s="149"/>
      <c r="D30" s="44"/>
      <c r="E30" s="45"/>
      <c r="F30" s="45"/>
      <c r="G30" s="45"/>
      <c r="H30" s="45" t="s">
        <v>305</v>
      </c>
      <c r="I30" s="45"/>
      <c r="J30" s="38"/>
      <c r="K30" s="63" t="s">
        <v>151</v>
      </c>
      <c r="L30" s="40" t="s">
        <v>306</v>
      </c>
      <c r="M30" s="67" t="s">
        <v>173</v>
      </c>
      <c r="N30" s="18">
        <v>2935.27</v>
      </c>
      <c r="O30" s="18">
        <v>0</v>
      </c>
      <c r="P30" s="18">
        <v>2568</v>
      </c>
      <c r="Q30" s="18">
        <f>P30*1.062</f>
        <v>2727.2160000000003</v>
      </c>
      <c r="R30" s="18">
        <f>Q30*1.06</f>
        <v>2890.8489600000007</v>
      </c>
      <c r="S30" s="18">
        <f>R30*1.058</f>
        <v>3058.518199680001</v>
      </c>
      <c r="T30" s="15"/>
    </row>
    <row r="31" spans="1:20" ht="12.75">
      <c r="A31" s="142" t="s">
        <v>6</v>
      </c>
      <c r="B31" s="126" t="s">
        <v>7</v>
      </c>
      <c r="C31" s="144" t="s">
        <v>8</v>
      </c>
      <c r="D31" s="32" t="s">
        <v>206</v>
      </c>
      <c r="E31" s="39"/>
      <c r="F31" s="39"/>
      <c r="G31" s="39"/>
      <c r="H31" s="39"/>
      <c r="I31" s="39"/>
      <c r="J31" s="74"/>
      <c r="K31" s="135" t="s">
        <v>334</v>
      </c>
      <c r="L31" s="135" t="s">
        <v>335</v>
      </c>
      <c r="M31" s="140" t="s">
        <v>336</v>
      </c>
      <c r="N31" s="16"/>
      <c r="O31" s="16"/>
      <c r="P31" s="16"/>
      <c r="Q31" s="16"/>
      <c r="R31" s="16"/>
      <c r="S31" s="16"/>
      <c r="T31" s="13"/>
    </row>
    <row r="32" spans="1:20" ht="38.25">
      <c r="A32" s="150"/>
      <c r="B32" s="156"/>
      <c r="C32" s="148"/>
      <c r="D32" s="35"/>
      <c r="E32" s="43" t="s">
        <v>3</v>
      </c>
      <c r="F32" s="43" t="s">
        <v>4</v>
      </c>
      <c r="G32" s="43" t="s">
        <v>5</v>
      </c>
      <c r="H32" s="43" t="s">
        <v>305</v>
      </c>
      <c r="I32" s="43"/>
      <c r="J32" s="73"/>
      <c r="K32" s="136"/>
      <c r="L32" s="136"/>
      <c r="M32" s="141"/>
      <c r="N32" s="17"/>
      <c r="O32" s="17"/>
      <c r="P32" s="17"/>
      <c r="Q32" s="17"/>
      <c r="R32" s="17"/>
      <c r="S32" s="17"/>
      <c r="T32" s="14"/>
    </row>
    <row r="33" spans="1:20" ht="147.75" customHeight="1">
      <c r="A33" s="143"/>
      <c r="B33" s="129"/>
      <c r="C33" s="149"/>
      <c r="D33" s="44"/>
      <c r="E33" s="45" t="s">
        <v>354</v>
      </c>
      <c r="F33" s="45" t="s">
        <v>355</v>
      </c>
      <c r="G33" s="45" t="s">
        <v>356</v>
      </c>
      <c r="H33" s="45" t="s">
        <v>305</v>
      </c>
      <c r="I33" s="45"/>
      <c r="J33" s="38"/>
      <c r="K33" s="137"/>
      <c r="L33" s="137"/>
      <c r="M33" s="124"/>
      <c r="N33" s="18">
        <v>196.81</v>
      </c>
      <c r="O33" s="18">
        <v>0</v>
      </c>
      <c r="P33" s="18">
        <v>154</v>
      </c>
      <c r="Q33" s="18">
        <f>P33*1.062</f>
        <v>163.548</v>
      </c>
      <c r="R33" s="18">
        <f>Q33*1.06</f>
        <v>173.36088</v>
      </c>
      <c r="S33" s="18">
        <f>R33*1.058</f>
        <v>183.41581104000002</v>
      </c>
      <c r="T33" s="15"/>
    </row>
    <row r="34" spans="1:20" ht="168" customHeight="1">
      <c r="A34" s="142" t="s">
        <v>9</v>
      </c>
      <c r="B34" s="126" t="s">
        <v>10</v>
      </c>
      <c r="C34" s="144" t="s">
        <v>26</v>
      </c>
      <c r="D34" s="32" t="s">
        <v>13</v>
      </c>
      <c r="E34" s="39"/>
      <c r="F34" s="39"/>
      <c r="G34" s="39"/>
      <c r="H34" s="39"/>
      <c r="I34" s="39"/>
      <c r="J34" s="74"/>
      <c r="K34" s="39" t="s">
        <v>337</v>
      </c>
      <c r="L34" s="41" t="s">
        <v>306</v>
      </c>
      <c r="M34" s="70" t="s">
        <v>338</v>
      </c>
      <c r="N34" s="16"/>
      <c r="O34" s="16"/>
      <c r="P34" s="16"/>
      <c r="Q34" s="16"/>
      <c r="R34" s="16"/>
      <c r="S34" s="16"/>
      <c r="T34" s="13"/>
    </row>
    <row r="35" spans="1:20" ht="206.25" customHeight="1">
      <c r="A35" s="143"/>
      <c r="B35" s="129"/>
      <c r="C35" s="149"/>
      <c r="D35" s="44"/>
      <c r="E35" s="45" t="s">
        <v>354</v>
      </c>
      <c r="F35" s="45" t="s">
        <v>54</v>
      </c>
      <c r="G35" s="45" t="s">
        <v>55</v>
      </c>
      <c r="H35" s="45" t="s">
        <v>305</v>
      </c>
      <c r="I35" s="45"/>
      <c r="J35" s="38"/>
      <c r="K35" s="45" t="s">
        <v>46</v>
      </c>
      <c r="L35" s="40" t="s">
        <v>339</v>
      </c>
      <c r="M35" s="69" t="s">
        <v>340</v>
      </c>
      <c r="N35" s="18">
        <v>3113.31</v>
      </c>
      <c r="O35" s="18">
        <v>0</v>
      </c>
      <c r="P35" s="18">
        <v>2416.65</v>
      </c>
      <c r="Q35" s="18">
        <f>P35*1.062</f>
        <v>2566.4823</v>
      </c>
      <c r="R35" s="18">
        <f>Q35*1.06</f>
        <v>2720.471238</v>
      </c>
      <c r="S35" s="18">
        <f>R35*1.058</f>
        <v>2878.258569804</v>
      </c>
      <c r="T35" s="15"/>
    </row>
    <row r="36" spans="1:20" ht="12.75">
      <c r="A36" s="142" t="s">
        <v>56</v>
      </c>
      <c r="B36" s="126" t="s">
        <v>57</v>
      </c>
      <c r="C36" s="144" t="s">
        <v>58</v>
      </c>
      <c r="D36" s="32" t="s">
        <v>59</v>
      </c>
      <c r="E36" s="39"/>
      <c r="F36" s="39"/>
      <c r="G36" s="39"/>
      <c r="H36" s="39"/>
      <c r="I36" s="39"/>
      <c r="J36" s="74"/>
      <c r="K36" s="49"/>
      <c r="L36" s="49"/>
      <c r="M36" s="65"/>
      <c r="N36" s="16"/>
      <c r="O36" s="16"/>
      <c r="P36" s="16"/>
      <c r="Q36" s="16"/>
      <c r="R36" s="16"/>
      <c r="S36" s="16"/>
      <c r="T36" s="13"/>
    </row>
    <row r="37" spans="1:20" ht="92.25" customHeight="1">
      <c r="A37" s="143"/>
      <c r="B37" s="129"/>
      <c r="C37" s="149"/>
      <c r="D37" s="44"/>
      <c r="E37" s="45" t="s">
        <v>354</v>
      </c>
      <c r="F37" s="45" t="s">
        <v>54</v>
      </c>
      <c r="G37" s="45" t="s">
        <v>55</v>
      </c>
      <c r="H37" s="45" t="s">
        <v>305</v>
      </c>
      <c r="I37" s="45"/>
      <c r="J37" s="38"/>
      <c r="K37" s="40" t="s">
        <v>341</v>
      </c>
      <c r="L37" s="40" t="s">
        <v>342</v>
      </c>
      <c r="M37" s="69" t="s">
        <v>343</v>
      </c>
      <c r="N37" s="18">
        <v>288.33</v>
      </c>
      <c r="O37" s="18">
        <v>233.9</v>
      </c>
      <c r="P37" s="18">
        <v>60</v>
      </c>
      <c r="Q37" s="18">
        <f>P37*1.062</f>
        <v>63.720000000000006</v>
      </c>
      <c r="R37" s="18">
        <f>Q37*1.06</f>
        <v>67.54320000000001</v>
      </c>
      <c r="S37" s="18">
        <f>R37*1.058</f>
        <v>71.46070560000001</v>
      </c>
      <c r="T37" s="15"/>
    </row>
    <row r="38" spans="1:20" ht="18" customHeight="1">
      <c r="A38" s="142" t="s">
        <v>60</v>
      </c>
      <c r="B38" s="126" t="s">
        <v>61</v>
      </c>
      <c r="C38" s="144" t="s">
        <v>62</v>
      </c>
      <c r="D38" s="32" t="s">
        <v>148</v>
      </c>
      <c r="E38" s="39"/>
      <c r="F38" s="39"/>
      <c r="G38" s="39"/>
      <c r="H38" s="39"/>
      <c r="I38" s="39"/>
      <c r="J38" s="74"/>
      <c r="K38" s="49"/>
      <c r="L38" s="49"/>
      <c r="M38" s="65"/>
      <c r="N38" s="16"/>
      <c r="O38" s="16"/>
      <c r="P38" s="16"/>
      <c r="Q38" s="16"/>
      <c r="R38" s="16"/>
      <c r="S38" s="16"/>
      <c r="T38" s="13"/>
    </row>
    <row r="39" spans="1:20" ht="170.25" customHeight="1">
      <c r="A39" s="150"/>
      <c r="B39" s="156"/>
      <c r="C39" s="148"/>
      <c r="D39" s="35"/>
      <c r="E39" s="43" t="s">
        <v>354</v>
      </c>
      <c r="F39" s="43" t="s">
        <v>54</v>
      </c>
      <c r="G39" s="43" t="s">
        <v>55</v>
      </c>
      <c r="H39" s="88" t="s">
        <v>213</v>
      </c>
      <c r="I39" s="88" t="s">
        <v>16</v>
      </c>
      <c r="J39" s="103" t="s">
        <v>214</v>
      </c>
      <c r="K39" s="37" t="s">
        <v>344</v>
      </c>
      <c r="L39" s="37" t="s">
        <v>306</v>
      </c>
      <c r="M39" s="64" t="s">
        <v>345</v>
      </c>
      <c r="N39" s="17"/>
      <c r="O39" s="17"/>
      <c r="P39" s="17"/>
      <c r="Q39" s="17"/>
      <c r="R39" s="17"/>
      <c r="S39" s="17"/>
      <c r="T39" s="14"/>
    </row>
    <row r="40" spans="1:20" ht="187.5" customHeight="1">
      <c r="A40" s="150"/>
      <c r="B40" s="156"/>
      <c r="C40" s="148"/>
      <c r="D40" s="35"/>
      <c r="E40" s="43" t="s">
        <v>34</v>
      </c>
      <c r="F40" s="43" t="s">
        <v>22</v>
      </c>
      <c r="G40" s="43" t="s">
        <v>35</v>
      </c>
      <c r="H40" s="88"/>
      <c r="I40" s="88"/>
      <c r="J40" s="88"/>
      <c r="K40" s="62" t="s">
        <v>321</v>
      </c>
      <c r="L40" s="91" t="s">
        <v>306</v>
      </c>
      <c r="M40" s="93" t="s">
        <v>160</v>
      </c>
      <c r="N40" s="17"/>
      <c r="O40" s="17"/>
      <c r="P40" s="17"/>
      <c r="Q40" s="17"/>
      <c r="R40" s="17"/>
      <c r="S40" s="17"/>
      <c r="T40" s="14"/>
    </row>
    <row r="41" spans="1:20" ht="71.25" customHeight="1">
      <c r="A41" s="150"/>
      <c r="B41" s="156"/>
      <c r="C41" s="148"/>
      <c r="D41" s="35"/>
      <c r="E41" s="43" t="s">
        <v>63</v>
      </c>
      <c r="F41" s="43" t="s">
        <v>64</v>
      </c>
      <c r="G41" s="43" t="s">
        <v>356</v>
      </c>
      <c r="H41" s="43"/>
      <c r="I41" s="43"/>
      <c r="J41" s="72"/>
      <c r="K41" s="46"/>
      <c r="L41" s="46"/>
      <c r="M41" s="66"/>
      <c r="N41" s="17">
        <v>1954.16</v>
      </c>
      <c r="O41" s="17">
        <v>0</v>
      </c>
      <c r="P41" s="17">
        <v>4286</v>
      </c>
      <c r="Q41" s="18">
        <f>P41*1.062</f>
        <v>4551.732</v>
      </c>
      <c r="R41" s="18">
        <f>Q41*1.06</f>
        <v>4824.83592</v>
      </c>
      <c r="S41" s="18">
        <f>R41*1.058</f>
        <v>5104.676403360001</v>
      </c>
      <c r="T41" s="14"/>
    </row>
    <row r="42" spans="1:20" ht="163.5" customHeight="1">
      <c r="A42" s="142" t="s">
        <v>66</v>
      </c>
      <c r="B42" s="126" t="s">
        <v>67</v>
      </c>
      <c r="C42" s="144" t="s">
        <v>68</v>
      </c>
      <c r="D42" s="60" t="s">
        <v>207</v>
      </c>
      <c r="E42" s="39" t="s">
        <v>354</v>
      </c>
      <c r="F42" s="39" t="s">
        <v>54</v>
      </c>
      <c r="G42" s="39" t="s">
        <v>55</v>
      </c>
      <c r="H42" s="39" t="s">
        <v>50</v>
      </c>
      <c r="I42" s="39" t="s">
        <v>18</v>
      </c>
      <c r="J42" s="97" t="s">
        <v>69</v>
      </c>
      <c r="K42" s="62" t="s">
        <v>318</v>
      </c>
      <c r="L42" s="91" t="s">
        <v>342</v>
      </c>
      <c r="M42" s="93" t="s">
        <v>83</v>
      </c>
      <c r="N42" s="16"/>
      <c r="O42" s="16"/>
      <c r="P42" s="16"/>
      <c r="Q42" s="16"/>
      <c r="R42" s="16"/>
      <c r="S42" s="16"/>
      <c r="T42" s="13"/>
    </row>
    <row r="43" spans="1:20" ht="169.5" customHeight="1">
      <c r="A43" s="150"/>
      <c r="B43" s="156"/>
      <c r="C43" s="148"/>
      <c r="D43" s="35"/>
      <c r="E43" s="43" t="s">
        <v>361</v>
      </c>
      <c r="F43" s="43" t="s">
        <v>362</v>
      </c>
      <c r="G43" s="43" t="s">
        <v>363</v>
      </c>
      <c r="H43" s="43" t="s">
        <v>330</v>
      </c>
      <c r="I43" s="43" t="s">
        <v>17</v>
      </c>
      <c r="J43" s="73" t="s">
        <v>214</v>
      </c>
      <c r="K43" s="37" t="s">
        <v>182</v>
      </c>
      <c r="L43" s="37" t="s">
        <v>306</v>
      </c>
      <c r="M43" s="64" t="s">
        <v>183</v>
      </c>
      <c r="N43" s="17"/>
      <c r="O43" s="17"/>
      <c r="P43" s="17"/>
      <c r="Q43" s="17"/>
      <c r="R43" s="17"/>
      <c r="S43" s="17"/>
      <c r="T43" s="14"/>
    </row>
    <row r="44" spans="1:20" ht="147.75" customHeight="1">
      <c r="A44" s="150"/>
      <c r="B44" s="156"/>
      <c r="C44" s="148"/>
      <c r="D44" s="35"/>
      <c r="E44" s="43"/>
      <c r="F44" s="43"/>
      <c r="G44" s="43"/>
      <c r="H44" s="43"/>
      <c r="I44" s="43"/>
      <c r="J44" s="73"/>
      <c r="K44" s="37" t="s">
        <v>163</v>
      </c>
      <c r="L44" s="37" t="s">
        <v>306</v>
      </c>
      <c r="M44" s="64" t="s">
        <v>185</v>
      </c>
      <c r="N44" s="17"/>
      <c r="O44" s="17"/>
      <c r="P44" s="17"/>
      <c r="Q44" s="17"/>
      <c r="R44" s="17"/>
      <c r="S44" s="17"/>
      <c r="T44" s="14"/>
    </row>
    <row r="45" spans="1:20" ht="141.75" customHeight="1">
      <c r="A45" s="150"/>
      <c r="B45" s="156"/>
      <c r="C45" s="148"/>
      <c r="D45" s="35"/>
      <c r="E45" s="43"/>
      <c r="F45" s="43"/>
      <c r="G45" s="43"/>
      <c r="H45" s="43"/>
      <c r="I45" s="43"/>
      <c r="J45" s="73"/>
      <c r="K45" s="37" t="s">
        <v>164</v>
      </c>
      <c r="L45" s="37" t="s">
        <v>306</v>
      </c>
      <c r="M45" s="64" t="s">
        <v>48</v>
      </c>
      <c r="N45" s="17"/>
      <c r="O45" s="17"/>
      <c r="P45" s="17"/>
      <c r="Q45" s="17"/>
      <c r="R45" s="17"/>
      <c r="S45" s="17"/>
      <c r="T45" s="14"/>
    </row>
    <row r="46" spans="1:20" ht="159" customHeight="1">
      <c r="A46" s="150"/>
      <c r="B46" s="156"/>
      <c r="C46" s="148"/>
      <c r="D46" s="35"/>
      <c r="E46" s="43"/>
      <c r="F46" s="43"/>
      <c r="G46" s="43"/>
      <c r="H46" s="43"/>
      <c r="I46" s="43"/>
      <c r="J46" s="73"/>
      <c r="K46" s="37" t="s">
        <v>165</v>
      </c>
      <c r="L46" s="37" t="s">
        <v>306</v>
      </c>
      <c r="M46" s="64" t="s">
        <v>186</v>
      </c>
      <c r="N46" s="17"/>
      <c r="O46" s="17"/>
      <c r="P46" s="17"/>
      <c r="Q46" s="17"/>
      <c r="R46" s="17"/>
      <c r="S46" s="17"/>
      <c r="T46" s="14"/>
    </row>
    <row r="47" spans="1:20" ht="188.25" customHeight="1">
      <c r="A47" s="150"/>
      <c r="B47" s="156"/>
      <c r="C47" s="148"/>
      <c r="D47" s="35"/>
      <c r="E47" s="43"/>
      <c r="F47" s="43"/>
      <c r="G47" s="43"/>
      <c r="H47" s="43"/>
      <c r="I47" s="43"/>
      <c r="J47" s="73"/>
      <c r="K47" s="37" t="s">
        <v>166</v>
      </c>
      <c r="L47" s="91" t="s">
        <v>306</v>
      </c>
      <c r="M47" s="64" t="s">
        <v>186</v>
      </c>
      <c r="N47" s="17"/>
      <c r="O47" s="17"/>
      <c r="P47" s="17"/>
      <c r="Q47" s="17"/>
      <c r="R47" s="17"/>
      <c r="S47" s="17"/>
      <c r="T47" s="14"/>
    </row>
    <row r="48" spans="1:20" ht="186.75" customHeight="1">
      <c r="A48" s="143"/>
      <c r="B48" s="129"/>
      <c r="C48" s="149"/>
      <c r="D48" s="44"/>
      <c r="E48" s="45" t="s">
        <v>305</v>
      </c>
      <c r="F48" s="45"/>
      <c r="G48" s="45"/>
      <c r="H48" s="45"/>
      <c r="I48" s="45"/>
      <c r="J48" s="38"/>
      <c r="K48" s="63" t="s">
        <v>321</v>
      </c>
      <c r="L48" s="92" t="s">
        <v>306</v>
      </c>
      <c r="M48" s="94" t="s">
        <v>160</v>
      </c>
      <c r="N48" s="18">
        <v>73473.26</v>
      </c>
      <c r="O48" s="18"/>
      <c r="P48" s="18">
        <f>35458.45</f>
        <v>35458.45</v>
      </c>
      <c r="Q48" s="18">
        <f>P48*1.062</f>
        <v>37656.8739</v>
      </c>
      <c r="R48" s="18">
        <f>Q48*1.06</f>
        <v>39916.286334000004</v>
      </c>
      <c r="S48" s="18">
        <f>R48*1.058</f>
        <v>42231.430941372004</v>
      </c>
      <c r="T48" s="116"/>
    </row>
    <row r="49" spans="1:20" ht="20.25" customHeight="1">
      <c r="A49" s="142" t="s">
        <v>70</v>
      </c>
      <c r="B49" s="126" t="s">
        <v>71</v>
      </c>
      <c r="C49" s="144" t="s">
        <v>72</v>
      </c>
      <c r="D49" s="32" t="s">
        <v>12</v>
      </c>
      <c r="E49" s="39"/>
      <c r="F49" s="39"/>
      <c r="G49" s="39"/>
      <c r="H49" s="39"/>
      <c r="I49" s="39"/>
      <c r="J49" s="74"/>
      <c r="K49" s="49"/>
      <c r="L49" s="49"/>
      <c r="M49" s="65"/>
      <c r="N49" s="16"/>
      <c r="O49" s="16"/>
      <c r="P49" s="16"/>
      <c r="Q49" s="16"/>
      <c r="R49" s="16"/>
      <c r="S49" s="16"/>
      <c r="T49" s="13"/>
    </row>
    <row r="50" spans="1:20" ht="162.75" customHeight="1">
      <c r="A50" s="150"/>
      <c r="B50" s="156"/>
      <c r="C50" s="148"/>
      <c r="D50" s="35"/>
      <c r="E50" s="43" t="s">
        <v>73</v>
      </c>
      <c r="F50" s="43" t="s">
        <v>74</v>
      </c>
      <c r="G50" s="43" t="s">
        <v>75</v>
      </c>
      <c r="H50" s="87" t="s">
        <v>167</v>
      </c>
      <c r="I50" s="87" t="s">
        <v>242</v>
      </c>
      <c r="J50" s="79" t="s">
        <v>243</v>
      </c>
      <c r="K50" s="37" t="s">
        <v>117</v>
      </c>
      <c r="L50" s="37" t="s">
        <v>306</v>
      </c>
      <c r="M50" s="64" t="s">
        <v>118</v>
      </c>
      <c r="N50" s="17"/>
      <c r="O50" s="17"/>
      <c r="P50" s="17"/>
      <c r="Q50" s="17"/>
      <c r="R50" s="17"/>
      <c r="S50" s="17"/>
      <c r="T50" s="14"/>
    </row>
    <row r="51" spans="1:20" ht="150" customHeight="1">
      <c r="A51" s="150"/>
      <c r="B51" s="156"/>
      <c r="C51" s="148"/>
      <c r="D51" s="35"/>
      <c r="E51" s="43" t="s">
        <v>354</v>
      </c>
      <c r="F51" s="96" t="s">
        <v>54</v>
      </c>
      <c r="G51" s="96" t="s">
        <v>55</v>
      </c>
      <c r="H51" s="43" t="s">
        <v>360</v>
      </c>
      <c r="I51" s="43" t="s">
        <v>17</v>
      </c>
      <c r="J51" s="73" t="s">
        <v>124</v>
      </c>
      <c r="K51" s="37" t="s">
        <v>184</v>
      </c>
      <c r="L51" s="37" t="s">
        <v>306</v>
      </c>
      <c r="M51" s="64" t="s">
        <v>187</v>
      </c>
      <c r="N51" s="17"/>
      <c r="O51" s="17"/>
      <c r="P51" s="17"/>
      <c r="Q51" s="17"/>
      <c r="R51" s="17"/>
      <c r="S51" s="17"/>
      <c r="T51" s="14"/>
    </row>
    <row r="52" spans="1:20" ht="186.75" customHeight="1">
      <c r="A52" s="150"/>
      <c r="B52" s="156"/>
      <c r="C52" s="148"/>
      <c r="D52" s="35"/>
      <c r="E52" s="43"/>
      <c r="F52" s="43"/>
      <c r="G52" s="43"/>
      <c r="H52" s="43" t="s">
        <v>364</v>
      </c>
      <c r="I52" s="43" t="s">
        <v>22</v>
      </c>
      <c r="J52" s="73" t="s">
        <v>368</v>
      </c>
      <c r="K52" s="62" t="s">
        <v>321</v>
      </c>
      <c r="L52" s="91" t="s">
        <v>306</v>
      </c>
      <c r="M52" s="93" t="s">
        <v>322</v>
      </c>
      <c r="N52" s="17"/>
      <c r="O52" s="17"/>
      <c r="P52" s="17"/>
      <c r="Q52" s="17"/>
      <c r="R52" s="17"/>
      <c r="S52" s="17"/>
      <c r="T52" s="14"/>
    </row>
    <row r="53" spans="1:20" ht="108.75" customHeight="1">
      <c r="A53" s="150"/>
      <c r="B53" s="156"/>
      <c r="C53" s="148"/>
      <c r="D53" s="35"/>
      <c r="E53" s="43"/>
      <c r="F53" s="43"/>
      <c r="G53" s="43"/>
      <c r="H53" s="87" t="s">
        <v>365</v>
      </c>
      <c r="I53" s="87" t="s">
        <v>366</v>
      </c>
      <c r="J53" s="79" t="s">
        <v>367</v>
      </c>
      <c r="K53" s="37" t="s">
        <v>318</v>
      </c>
      <c r="L53" s="37" t="s">
        <v>226</v>
      </c>
      <c r="M53" s="64" t="s">
        <v>343</v>
      </c>
      <c r="N53" s="17"/>
      <c r="O53" s="17"/>
      <c r="P53" s="17"/>
      <c r="Q53" s="17"/>
      <c r="R53" s="17"/>
      <c r="S53" s="17"/>
      <c r="T53" s="14"/>
    </row>
    <row r="54" spans="1:20" ht="12.75" customHeight="1">
      <c r="A54" s="143"/>
      <c r="B54" s="129"/>
      <c r="C54" s="149"/>
      <c r="D54" s="44"/>
      <c r="E54" s="45"/>
      <c r="F54" s="45"/>
      <c r="G54" s="45"/>
      <c r="H54" s="86"/>
      <c r="I54" s="86"/>
      <c r="J54" s="80"/>
      <c r="K54" s="40"/>
      <c r="L54" s="40"/>
      <c r="M54" s="69"/>
      <c r="N54" s="18">
        <v>32943.01</v>
      </c>
      <c r="O54" s="18">
        <v>0</v>
      </c>
      <c r="P54" s="18">
        <v>14877.22</v>
      </c>
      <c r="Q54" s="18">
        <f>P54*1.062</f>
        <v>15799.60764</v>
      </c>
      <c r="R54" s="18">
        <f>Q54*1.06</f>
        <v>16747.584098400002</v>
      </c>
      <c r="S54" s="18">
        <f>R54*1.058</f>
        <v>17718.943976107203</v>
      </c>
      <c r="T54" s="15"/>
    </row>
    <row r="55" spans="1:20" ht="14.25" customHeight="1">
      <c r="A55" s="142" t="s">
        <v>76</v>
      </c>
      <c r="B55" s="126" t="s">
        <v>77</v>
      </c>
      <c r="C55" s="144" t="s">
        <v>78</v>
      </c>
      <c r="D55" s="32" t="s">
        <v>79</v>
      </c>
      <c r="E55" s="39"/>
      <c r="F55" s="39"/>
      <c r="G55" s="39"/>
      <c r="H55" s="39"/>
      <c r="I55" s="39"/>
      <c r="J55" s="74"/>
      <c r="K55" s="37"/>
      <c r="L55" s="37"/>
      <c r="M55" s="64"/>
      <c r="N55" s="16"/>
      <c r="O55" s="16"/>
      <c r="P55" s="16"/>
      <c r="Q55" s="16"/>
      <c r="R55" s="16"/>
      <c r="S55" s="16"/>
      <c r="T55" s="13"/>
    </row>
    <row r="56" spans="1:20" ht="123" customHeight="1">
      <c r="A56" s="150"/>
      <c r="B56" s="156"/>
      <c r="C56" s="148"/>
      <c r="D56" s="35"/>
      <c r="E56" s="43" t="s">
        <v>80</v>
      </c>
      <c r="F56" s="43" t="s">
        <v>81</v>
      </c>
      <c r="G56" s="43" t="s">
        <v>82</v>
      </c>
      <c r="H56" s="43" t="s">
        <v>87</v>
      </c>
      <c r="I56" s="43" t="s">
        <v>22</v>
      </c>
      <c r="J56" s="73" t="s">
        <v>88</v>
      </c>
      <c r="K56" s="37" t="s">
        <v>154</v>
      </c>
      <c r="L56" s="37" t="s">
        <v>306</v>
      </c>
      <c r="M56" s="64" t="s">
        <v>320</v>
      </c>
      <c r="N56" s="17"/>
      <c r="O56" s="17"/>
      <c r="P56" s="17"/>
      <c r="Q56" s="17"/>
      <c r="R56" s="17"/>
      <c r="S56" s="17"/>
      <c r="T56" s="14"/>
    </row>
    <row r="57" spans="1:20" ht="162" customHeight="1">
      <c r="A57" s="150"/>
      <c r="B57" s="156"/>
      <c r="C57" s="148"/>
      <c r="D57" s="35"/>
      <c r="E57" s="43" t="s">
        <v>354</v>
      </c>
      <c r="F57" s="43" t="s">
        <v>54</v>
      </c>
      <c r="G57" s="43" t="s">
        <v>55</v>
      </c>
      <c r="H57" s="43" t="s">
        <v>89</v>
      </c>
      <c r="I57" s="43" t="s">
        <v>23</v>
      </c>
      <c r="J57" s="73" t="s">
        <v>90</v>
      </c>
      <c r="K57" s="37" t="s">
        <v>318</v>
      </c>
      <c r="L57" s="37" t="s">
        <v>342</v>
      </c>
      <c r="M57" s="64" t="s">
        <v>343</v>
      </c>
      <c r="N57" s="18">
        <v>2045.03</v>
      </c>
      <c r="O57" s="18">
        <v>0</v>
      </c>
      <c r="P57" s="18">
        <v>2691.38</v>
      </c>
      <c r="Q57" s="18">
        <f>P57*1.062</f>
        <v>2858.2455600000003</v>
      </c>
      <c r="R57" s="18">
        <f>Q57*1.06</f>
        <v>3029.7402936000003</v>
      </c>
      <c r="S57" s="18">
        <f>R57*1.058</f>
        <v>3205.4652306288003</v>
      </c>
      <c r="T57" s="14"/>
    </row>
    <row r="58" spans="1:20" ht="126.75" customHeight="1">
      <c r="A58" s="142" t="s">
        <v>91</v>
      </c>
      <c r="B58" s="126" t="s">
        <v>92</v>
      </c>
      <c r="C58" s="144" t="s">
        <v>93</v>
      </c>
      <c r="D58" s="32" t="s">
        <v>149</v>
      </c>
      <c r="E58" s="41" t="s">
        <v>94</v>
      </c>
      <c r="F58" s="41" t="s">
        <v>95</v>
      </c>
      <c r="G58" s="41" t="s">
        <v>96</v>
      </c>
      <c r="H58" s="41" t="s">
        <v>97</v>
      </c>
      <c r="I58" s="39" t="s">
        <v>24</v>
      </c>
      <c r="J58" s="97" t="s">
        <v>98</v>
      </c>
      <c r="K58" s="41" t="s">
        <v>154</v>
      </c>
      <c r="L58" s="41" t="s">
        <v>306</v>
      </c>
      <c r="M58" s="70" t="s">
        <v>320</v>
      </c>
      <c r="N58" s="16"/>
      <c r="O58" s="16"/>
      <c r="P58" s="16"/>
      <c r="Q58" s="16"/>
      <c r="R58" s="16"/>
      <c r="S58" s="16"/>
      <c r="T58" s="13"/>
    </row>
    <row r="59" spans="1:20" ht="166.5" customHeight="1">
      <c r="A59" s="143"/>
      <c r="B59" s="129"/>
      <c r="C59" s="149"/>
      <c r="D59" s="44"/>
      <c r="E59" s="45" t="s">
        <v>354</v>
      </c>
      <c r="F59" s="45" t="s">
        <v>54</v>
      </c>
      <c r="G59" s="45" t="s">
        <v>55</v>
      </c>
      <c r="H59" s="45" t="s">
        <v>89</v>
      </c>
      <c r="I59" s="45" t="s">
        <v>23</v>
      </c>
      <c r="J59" s="38" t="s">
        <v>90</v>
      </c>
      <c r="K59" s="37" t="s">
        <v>318</v>
      </c>
      <c r="L59" s="40" t="s">
        <v>342</v>
      </c>
      <c r="M59" s="69" t="s">
        <v>343</v>
      </c>
      <c r="N59" s="18">
        <v>645.09</v>
      </c>
      <c r="O59" s="18">
        <v>0</v>
      </c>
      <c r="P59" s="18">
        <v>1012.82</v>
      </c>
      <c r="Q59" s="18">
        <f>P59*1.062</f>
        <v>1075.6148400000002</v>
      </c>
      <c r="R59" s="18">
        <f>Q59*1.06</f>
        <v>1140.1517304000004</v>
      </c>
      <c r="S59" s="18">
        <f>R59*1.058</f>
        <v>1206.2805307632004</v>
      </c>
      <c r="T59" s="15"/>
    </row>
    <row r="60" spans="1:20" ht="14.25" customHeight="1">
      <c r="A60" s="142" t="s">
        <v>99</v>
      </c>
      <c r="B60" s="126" t="s">
        <v>100</v>
      </c>
      <c r="C60" s="144" t="s">
        <v>101</v>
      </c>
      <c r="D60" s="32" t="s">
        <v>148</v>
      </c>
      <c r="E60" s="39"/>
      <c r="F60" s="39"/>
      <c r="G60" s="39"/>
      <c r="H60" s="39"/>
      <c r="I60" s="39"/>
      <c r="J60" s="74"/>
      <c r="K60" s="41"/>
      <c r="L60" s="41"/>
      <c r="M60" s="70"/>
      <c r="N60" s="16"/>
      <c r="O60" s="16"/>
      <c r="P60" s="16"/>
      <c r="Q60" s="16"/>
      <c r="R60" s="16"/>
      <c r="S60" s="16"/>
      <c r="T60" s="13"/>
    </row>
    <row r="61" spans="1:20" ht="54" customHeight="1">
      <c r="A61" s="125"/>
      <c r="B61" s="127"/>
      <c r="C61" s="146"/>
      <c r="D61" s="35"/>
      <c r="E61" s="43"/>
      <c r="F61" s="43"/>
      <c r="G61" s="43"/>
      <c r="H61" s="43"/>
      <c r="I61" s="43"/>
      <c r="J61" s="73"/>
      <c r="K61" s="37" t="s">
        <v>155</v>
      </c>
      <c r="L61" s="37" t="s">
        <v>176</v>
      </c>
      <c r="M61" s="64" t="s">
        <v>174</v>
      </c>
      <c r="N61" s="17"/>
      <c r="O61" s="17"/>
      <c r="P61" s="17"/>
      <c r="Q61" s="17"/>
      <c r="R61" s="17"/>
      <c r="S61" s="17"/>
      <c r="T61" s="14"/>
    </row>
    <row r="62" spans="1:20" ht="59.25" customHeight="1">
      <c r="A62" s="125"/>
      <c r="B62" s="127"/>
      <c r="C62" s="146"/>
      <c r="D62" s="35"/>
      <c r="E62" s="43"/>
      <c r="F62" s="43"/>
      <c r="G62" s="43"/>
      <c r="H62" s="43"/>
      <c r="I62" s="43"/>
      <c r="J62" s="73"/>
      <c r="K62" s="62" t="s">
        <v>53</v>
      </c>
      <c r="L62" s="37" t="s">
        <v>176</v>
      </c>
      <c r="M62" s="64" t="s">
        <v>175</v>
      </c>
      <c r="N62" s="17"/>
      <c r="O62" s="17"/>
      <c r="P62" s="17"/>
      <c r="Q62" s="17"/>
      <c r="R62" s="17"/>
      <c r="S62" s="17"/>
      <c r="T62" s="14"/>
    </row>
    <row r="63" spans="1:20" ht="68.25" customHeight="1">
      <c r="A63" s="143"/>
      <c r="B63" s="129"/>
      <c r="C63" s="149"/>
      <c r="D63" s="44"/>
      <c r="E63" s="45" t="s">
        <v>354</v>
      </c>
      <c r="F63" s="45" t="s">
        <v>54</v>
      </c>
      <c r="G63" s="45" t="s">
        <v>55</v>
      </c>
      <c r="H63" s="45"/>
      <c r="I63" s="45"/>
      <c r="J63" s="38"/>
      <c r="K63" s="62" t="s">
        <v>157</v>
      </c>
      <c r="L63" s="40" t="s">
        <v>225</v>
      </c>
      <c r="M63" s="69" t="s">
        <v>224</v>
      </c>
      <c r="N63" s="18">
        <v>5703.07</v>
      </c>
      <c r="O63" s="18">
        <v>0</v>
      </c>
      <c r="P63" s="18">
        <v>4068.17</v>
      </c>
      <c r="Q63" s="18">
        <f>P63*1.062</f>
        <v>4320.396540000001</v>
      </c>
      <c r="R63" s="18">
        <f>Q63*1.06</f>
        <v>4579.620332400001</v>
      </c>
      <c r="S63" s="18">
        <f>R63*1.058</f>
        <v>4845.238311679201</v>
      </c>
      <c r="T63" s="15"/>
    </row>
    <row r="64" spans="1:20" ht="12.75">
      <c r="A64" s="142" t="s">
        <v>102</v>
      </c>
      <c r="B64" s="126" t="s">
        <v>103</v>
      </c>
      <c r="C64" s="144" t="s">
        <v>104</v>
      </c>
      <c r="D64" s="32" t="s">
        <v>105</v>
      </c>
      <c r="E64" s="39"/>
      <c r="F64" s="39"/>
      <c r="G64" s="39"/>
      <c r="H64" s="39"/>
      <c r="I64" s="39"/>
      <c r="J64" s="74"/>
      <c r="K64" s="49"/>
      <c r="L64" s="49"/>
      <c r="M64" s="65"/>
      <c r="N64" s="16"/>
      <c r="O64" s="16"/>
      <c r="P64" s="16"/>
      <c r="Q64" s="16"/>
      <c r="R64" s="16"/>
      <c r="S64" s="16"/>
      <c r="T64" s="13"/>
    </row>
    <row r="65" spans="1:20" ht="204" customHeight="1">
      <c r="A65" s="150"/>
      <c r="B65" s="156"/>
      <c r="C65" s="148"/>
      <c r="D65" s="35"/>
      <c r="E65" s="43" t="s">
        <v>106</v>
      </c>
      <c r="F65" s="43" t="s">
        <v>107</v>
      </c>
      <c r="G65" s="43" t="s">
        <v>108</v>
      </c>
      <c r="H65" s="43" t="s">
        <v>360</v>
      </c>
      <c r="I65" s="43" t="s">
        <v>17</v>
      </c>
      <c r="J65" s="73" t="s">
        <v>85</v>
      </c>
      <c r="K65" s="62" t="s">
        <v>346</v>
      </c>
      <c r="L65" s="37" t="s">
        <v>347</v>
      </c>
      <c r="M65" s="64" t="s">
        <v>348</v>
      </c>
      <c r="N65" s="17"/>
      <c r="O65" s="17"/>
      <c r="P65" s="17"/>
      <c r="Q65" s="17"/>
      <c r="R65" s="17"/>
      <c r="S65" s="17"/>
      <c r="T65" s="14"/>
    </row>
    <row r="66" spans="1:20" ht="111.75" customHeight="1">
      <c r="A66" s="150"/>
      <c r="B66" s="156"/>
      <c r="C66" s="148"/>
      <c r="D66" s="35"/>
      <c r="E66" s="43" t="s">
        <v>354</v>
      </c>
      <c r="F66" s="43" t="s">
        <v>54</v>
      </c>
      <c r="G66" s="43" t="s">
        <v>55</v>
      </c>
      <c r="H66" s="43" t="s">
        <v>109</v>
      </c>
      <c r="I66" s="43" t="s">
        <v>19</v>
      </c>
      <c r="J66" s="73" t="s">
        <v>110</v>
      </c>
      <c r="K66" s="62" t="s">
        <v>53</v>
      </c>
      <c r="L66" s="37" t="s">
        <v>176</v>
      </c>
      <c r="M66" s="64" t="s">
        <v>175</v>
      </c>
      <c r="N66" s="17"/>
      <c r="O66" s="17"/>
      <c r="P66" s="17"/>
      <c r="Q66" s="17"/>
      <c r="R66" s="17"/>
      <c r="S66" s="17"/>
      <c r="T66" s="14"/>
    </row>
    <row r="67" spans="1:20" ht="252.75" customHeight="1">
      <c r="A67" s="150"/>
      <c r="B67" s="156"/>
      <c r="C67" s="148"/>
      <c r="D67" s="35"/>
      <c r="E67" s="43" t="s">
        <v>239</v>
      </c>
      <c r="F67" s="43" t="s">
        <v>240</v>
      </c>
      <c r="G67" s="43" t="s">
        <v>241</v>
      </c>
      <c r="H67" s="36" t="s">
        <v>331</v>
      </c>
      <c r="I67" s="43" t="s">
        <v>20</v>
      </c>
      <c r="J67" s="73" t="s">
        <v>348</v>
      </c>
      <c r="K67" s="102" t="s">
        <v>323</v>
      </c>
      <c r="L67" s="37" t="s">
        <v>306</v>
      </c>
      <c r="M67" s="64" t="s">
        <v>51</v>
      </c>
      <c r="N67" s="17"/>
      <c r="O67" s="17"/>
      <c r="P67" s="17"/>
      <c r="Q67" s="17"/>
      <c r="R67" s="17"/>
      <c r="S67" s="17"/>
      <c r="T67" s="14"/>
    </row>
    <row r="68" spans="1:20" ht="98.25" customHeight="1">
      <c r="A68" s="143"/>
      <c r="B68" s="129"/>
      <c r="C68" s="149"/>
      <c r="D68" s="44"/>
      <c r="E68" s="45" t="s">
        <v>305</v>
      </c>
      <c r="F68" s="45"/>
      <c r="G68" s="45"/>
      <c r="H68" s="45"/>
      <c r="I68" s="45"/>
      <c r="J68" s="38"/>
      <c r="K68" s="40" t="s">
        <v>153</v>
      </c>
      <c r="L68" s="40" t="s">
        <v>306</v>
      </c>
      <c r="M68" s="69" t="s">
        <v>224</v>
      </c>
      <c r="N68" s="18">
        <v>4679.21</v>
      </c>
      <c r="O68" s="18">
        <v>0</v>
      </c>
      <c r="P68" s="18">
        <v>3755</v>
      </c>
      <c r="Q68" s="18">
        <f>P68*1.062</f>
        <v>3987.8100000000004</v>
      </c>
      <c r="R68" s="18">
        <f>Q68*1.06</f>
        <v>4227.078600000001</v>
      </c>
      <c r="S68" s="18">
        <f>R68*1.058</f>
        <v>4472.249158800001</v>
      </c>
      <c r="T68" s="15"/>
    </row>
    <row r="69" spans="1:20" ht="12.75">
      <c r="A69" s="142" t="s">
        <v>111</v>
      </c>
      <c r="B69" s="126" t="s">
        <v>112</v>
      </c>
      <c r="C69" s="144" t="s">
        <v>113</v>
      </c>
      <c r="D69" s="32" t="s">
        <v>105</v>
      </c>
      <c r="E69" s="39"/>
      <c r="F69" s="39"/>
      <c r="G69" s="39"/>
      <c r="H69" s="135" t="s">
        <v>109</v>
      </c>
      <c r="I69" s="39" t="s">
        <v>19</v>
      </c>
      <c r="J69" s="172" t="s">
        <v>110</v>
      </c>
      <c r="K69" s="49"/>
      <c r="L69" s="49"/>
      <c r="M69" s="65"/>
      <c r="N69" s="16"/>
      <c r="O69" s="16"/>
      <c r="P69" s="16"/>
      <c r="Q69" s="16"/>
      <c r="R69" s="16"/>
      <c r="S69" s="16"/>
      <c r="T69" s="13"/>
    </row>
    <row r="70" spans="1:20" ht="252" customHeight="1">
      <c r="A70" s="150"/>
      <c r="B70" s="156"/>
      <c r="C70" s="148"/>
      <c r="D70" s="35"/>
      <c r="E70" s="43" t="s">
        <v>354</v>
      </c>
      <c r="F70" s="43" t="s">
        <v>54</v>
      </c>
      <c r="G70" s="43" t="s">
        <v>55</v>
      </c>
      <c r="H70" s="136"/>
      <c r="I70" s="43"/>
      <c r="J70" s="173"/>
      <c r="K70" s="102" t="s">
        <v>323</v>
      </c>
      <c r="L70" s="37" t="s">
        <v>306</v>
      </c>
      <c r="M70" s="64" t="s">
        <v>51</v>
      </c>
      <c r="N70" s="17"/>
      <c r="O70" s="17"/>
      <c r="P70" s="17"/>
      <c r="Q70" s="17"/>
      <c r="R70" s="17"/>
      <c r="S70" s="17"/>
      <c r="T70" s="14"/>
    </row>
    <row r="71" spans="1:20" ht="94.5" customHeight="1">
      <c r="A71" s="150"/>
      <c r="B71" s="156"/>
      <c r="C71" s="148"/>
      <c r="D71" s="35"/>
      <c r="E71" s="43" t="s">
        <v>305</v>
      </c>
      <c r="F71" s="43"/>
      <c r="G71" s="43"/>
      <c r="H71" s="43" t="s">
        <v>357</v>
      </c>
      <c r="I71" s="43" t="s">
        <v>25</v>
      </c>
      <c r="J71" s="73" t="s">
        <v>332</v>
      </c>
      <c r="K71" s="37" t="s">
        <v>153</v>
      </c>
      <c r="L71" s="37" t="s">
        <v>306</v>
      </c>
      <c r="M71" s="64" t="s">
        <v>224</v>
      </c>
      <c r="N71" s="17"/>
      <c r="O71" s="17"/>
      <c r="P71" s="17"/>
      <c r="Q71" s="17"/>
      <c r="R71" s="17"/>
      <c r="S71" s="17"/>
      <c r="T71" s="14"/>
    </row>
    <row r="72" spans="1:20" ht="85.5" customHeight="1">
      <c r="A72" s="150"/>
      <c r="B72" s="156"/>
      <c r="C72" s="148"/>
      <c r="D72" s="35"/>
      <c r="E72" s="43"/>
      <c r="F72" s="43"/>
      <c r="G72" s="43"/>
      <c r="H72" s="43"/>
      <c r="I72" s="43"/>
      <c r="J72" s="73"/>
      <c r="K72" s="37" t="s">
        <v>156</v>
      </c>
      <c r="L72" s="37" t="s">
        <v>215</v>
      </c>
      <c r="M72" s="64" t="s">
        <v>45</v>
      </c>
      <c r="N72" s="17"/>
      <c r="O72" s="17"/>
      <c r="P72" s="17"/>
      <c r="Q72" s="17"/>
      <c r="R72" s="17"/>
      <c r="S72" s="17"/>
      <c r="T72" s="14"/>
    </row>
    <row r="73" spans="1:20" ht="179.25" customHeight="1">
      <c r="A73" s="143"/>
      <c r="B73" s="129"/>
      <c r="C73" s="149"/>
      <c r="D73" s="44"/>
      <c r="E73" s="45" t="s">
        <v>305</v>
      </c>
      <c r="F73" s="45"/>
      <c r="G73" s="45"/>
      <c r="H73" s="45" t="s">
        <v>360</v>
      </c>
      <c r="I73" s="45" t="s">
        <v>17</v>
      </c>
      <c r="J73" s="38" t="s">
        <v>85</v>
      </c>
      <c r="K73" s="40" t="s">
        <v>217</v>
      </c>
      <c r="L73" s="40" t="s">
        <v>306</v>
      </c>
      <c r="M73" s="69" t="s">
        <v>52</v>
      </c>
      <c r="N73" s="18">
        <v>25922.26</v>
      </c>
      <c r="O73" s="18">
        <v>0</v>
      </c>
      <c r="P73" s="18">
        <v>20940.44</v>
      </c>
      <c r="Q73" s="18">
        <f>P73*1.62</f>
        <v>33923.5128</v>
      </c>
      <c r="R73" s="18">
        <f>Q73*1.06</f>
        <v>35958.923568</v>
      </c>
      <c r="S73" s="18">
        <f>R73*1.058</f>
        <v>38044.541134944004</v>
      </c>
      <c r="T73" s="15"/>
    </row>
    <row r="74" spans="1:20" ht="27.75" customHeight="1">
      <c r="A74" s="142" t="s">
        <v>114</v>
      </c>
      <c r="B74" s="126" t="s">
        <v>115</v>
      </c>
      <c r="C74" s="144" t="s">
        <v>116</v>
      </c>
      <c r="D74" s="32" t="s">
        <v>11</v>
      </c>
      <c r="E74" s="39"/>
      <c r="F74" s="39"/>
      <c r="G74" s="39"/>
      <c r="H74" s="39"/>
      <c r="I74" s="39"/>
      <c r="J74" s="74"/>
      <c r="K74" s="41"/>
      <c r="L74" s="41"/>
      <c r="M74" s="70"/>
      <c r="N74" s="16"/>
      <c r="O74" s="16"/>
      <c r="P74" s="16"/>
      <c r="Q74" s="16"/>
      <c r="R74" s="16"/>
      <c r="S74" s="16"/>
      <c r="T74" s="13"/>
    </row>
    <row r="75" spans="1:20" ht="69" customHeight="1">
      <c r="A75" s="125"/>
      <c r="B75" s="127"/>
      <c r="C75" s="146"/>
      <c r="D75" s="35"/>
      <c r="E75" s="43" t="s">
        <v>354</v>
      </c>
      <c r="F75" s="43" t="s">
        <v>54</v>
      </c>
      <c r="G75" s="43" t="s">
        <v>55</v>
      </c>
      <c r="H75" s="43"/>
      <c r="I75" s="43"/>
      <c r="J75" s="73"/>
      <c r="K75" s="62" t="s">
        <v>53</v>
      </c>
      <c r="L75" s="37" t="s">
        <v>176</v>
      </c>
      <c r="M75" s="64" t="s">
        <v>175</v>
      </c>
      <c r="N75" s="17"/>
      <c r="O75" s="17"/>
      <c r="P75" s="17"/>
      <c r="Q75" s="17"/>
      <c r="R75" s="17"/>
      <c r="S75" s="17"/>
      <c r="T75" s="14"/>
    </row>
    <row r="76" spans="1:20" ht="54.75" customHeight="1">
      <c r="A76" s="125"/>
      <c r="B76" s="127"/>
      <c r="C76" s="146"/>
      <c r="D76" s="35"/>
      <c r="E76" s="43"/>
      <c r="F76" s="43"/>
      <c r="G76" s="43"/>
      <c r="H76" s="43"/>
      <c r="I76" s="43"/>
      <c r="J76" s="73"/>
      <c r="K76" s="62" t="s">
        <v>157</v>
      </c>
      <c r="L76" s="37" t="s">
        <v>158</v>
      </c>
      <c r="M76" s="64" t="s">
        <v>224</v>
      </c>
      <c r="N76" s="17"/>
      <c r="O76" s="17"/>
      <c r="P76" s="17"/>
      <c r="Q76" s="17"/>
      <c r="R76" s="17"/>
      <c r="S76" s="17"/>
      <c r="T76" s="14"/>
    </row>
    <row r="77" spans="1:20" ht="92.25" customHeight="1">
      <c r="A77" s="125"/>
      <c r="B77" s="127"/>
      <c r="C77" s="146"/>
      <c r="D77" s="35"/>
      <c r="E77" s="43"/>
      <c r="F77" s="43"/>
      <c r="G77" s="43"/>
      <c r="H77" s="43"/>
      <c r="I77" s="43"/>
      <c r="J77" s="73"/>
      <c r="K77" s="37" t="s">
        <v>153</v>
      </c>
      <c r="L77" s="37" t="s">
        <v>306</v>
      </c>
      <c r="M77" s="64" t="s">
        <v>224</v>
      </c>
      <c r="N77" s="17"/>
      <c r="O77" s="17"/>
      <c r="P77" s="17"/>
      <c r="Q77" s="17"/>
      <c r="R77" s="17"/>
      <c r="S77" s="17"/>
      <c r="T77" s="14"/>
    </row>
    <row r="78" spans="1:20" ht="70.5" customHeight="1">
      <c r="A78" s="143"/>
      <c r="B78" s="129"/>
      <c r="C78" s="149"/>
      <c r="D78" s="44"/>
      <c r="E78" s="45"/>
      <c r="F78" s="45"/>
      <c r="G78" s="45"/>
      <c r="H78" s="45"/>
      <c r="I78" s="45"/>
      <c r="J78" s="38"/>
      <c r="K78" s="40" t="s">
        <v>318</v>
      </c>
      <c r="L78" s="40" t="s">
        <v>342</v>
      </c>
      <c r="M78" s="69" t="s">
        <v>343</v>
      </c>
      <c r="N78" s="18">
        <v>8794</v>
      </c>
      <c r="O78" s="18">
        <v>0</v>
      </c>
      <c r="P78" s="18">
        <v>79473</v>
      </c>
      <c r="Q78" s="18">
        <f>164889+1025</f>
        <v>165914</v>
      </c>
      <c r="R78" s="33">
        <f>1025*1.06+12855</f>
        <v>13941.5</v>
      </c>
      <c r="S78" s="18">
        <f>R78*1.058+30000</f>
        <v>44750.107</v>
      </c>
      <c r="T78" s="15"/>
    </row>
    <row r="79" spans="1:20" ht="225.75" customHeight="1">
      <c r="A79" s="150"/>
      <c r="B79" s="156" t="s">
        <v>205</v>
      </c>
      <c r="C79" s="148" t="s">
        <v>204</v>
      </c>
      <c r="D79" s="35" t="s">
        <v>119</v>
      </c>
      <c r="E79" s="43" t="s">
        <v>354</v>
      </c>
      <c r="F79" s="43" t="s">
        <v>54</v>
      </c>
      <c r="G79" s="43" t="s">
        <v>55</v>
      </c>
      <c r="H79" s="43" t="s">
        <v>305</v>
      </c>
      <c r="I79" s="43"/>
      <c r="J79" s="73"/>
      <c r="K79" s="61" t="s">
        <v>197</v>
      </c>
      <c r="L79" s="61" t="s">
        <v>306</v>
      </c>
      <c r="M79" s="95" t="s">
        <v>349</v>
      </c>
      <c r="N79" s="17"/>
      <c r="O79" s="17"/>
      <c r="P79" s="17"/>
      <c r="Q79" s="17"/>
      <c r="R79" s="17"/>
      <c r="S79" s="17"/>
      <c r="T79" s="14"/>
    </row>
    <row r="80" spans="1:20" ht="189" customHeight="1">
      <c r="A80" s="143"/>
      <c r="B80" s="129"/>
      <c r="C80" s="149"/>
      <c r="D80" s="44"/>
      <c r="E80" s="45" t="s">
        <v>120</v>
      </c>
      <c r="F80" s="45" t="s">
        <v>121</v>
      </c>
      <c r="G80" s="45" t="s">
        <v>122</v>
      </c>
      <c r="H80" s="45" t="s">
        <v>305</v>
      </c>
      <c r="I80" s="45"/>
      <c r="J80" s="38"/>
      <c r="K80" s="63" t="s">
        <v>321</v>
      </c>
      <c r="L80" s="92" t="s">
        <v>306</v>
      </c>
      <c r="M80" s="94" t="s">
        <v>160</v>
      </c>
      <c r="N80" s="18">
        <v>4564.39</v>
      </c>
      <c r="O80" s="18">
        <v>4149.06</v>
      </c>
      <c r="P80" s="18">
        <v>5223.68</v>
      </c>
      <c r="Q80" s="18">
        <v>5223.68</v>
      </c>
      <c r="R80" s="18">
        <f>Q80*1.062</f>
        <v>5547.54816</v>
      </c>
      <c r="S80" s="18">
        <f>R80*1.058</f>
        <v>5869.305953280001</v>
      </c>
      <c r="T80" s="15"/>
    </row>
    <row r="81" spans="1:20" ht="64.5" customHeight="1">
      <c r="A81" s="130" t="s">
        <v>123</v>
      </c>
      <c r="B81" s="138" t="s">
        <v>125</v>
      </c>
      <c r="C81" s="144" t="s">
        <v>126</v>
      </c>
      <c r="D81" s="144" t="s">
        <v>244</v>
      </c>
      <c r="E81" s="138" t="s">
        <v>354</v>
      </c>
      <c r="F81" s="138" t="s">
        <v>54</v>
      </c>
      <c r="G81" s="135" t="s">
        <v>55</v>
      </c>
      <c r="H81" s="87" t="s">
        <v>360</v>
      </c>
      <c r="I81" s="87" t="s">
        <v>16</v>
      </c>
      <c r="J81" s="79" t="s">
        <v>85</v>
      </c>
      <c r="K81" s="135" t="s">
        <v>197</v>
      </c>
      <c r="L81" s="138" t="s">
        <v>306</v>
      </c>
      <c r="M81" s="140" t="s">
        <v>349</v>
      </c>
      <c r="N81" s="132">
        <v>22977.98</v>
      </c>
      <c r="O81" s="132">
        <v>0</v>
      </c>
      <c r="P81" s="132">
        <v>22850.16</v>
      </c>
      <c r="Q81" s="132">
        <f>P81*1.062</f>
        <v>24266.86992</v>
      </c>
      <c r="R81" s="132">
        <f>Q81*1.06</f>
        <v>25722.882115200002</v>
      </c>
      <c r="S81" s="132">
        <f>R81*1.058</f>
        <v>27214.809277881603</v>
      </c>
      <c r="T81" s="13"/>
    </row>
    <row r="82" spans="1:20" ht="185.25" customHeight="1">
      <c r="A82" s="154"/>
      <c r="B82" s="139"/>
      <c r="C82" s="146"/>
      <c r="D82" s="146"/>
      <c r="E82" s="139"/>
      <c r="F82" s="139"/>
      <c r="G82" s="136"/>
      <c r="H82" s="131" t="s">
        <v>247</v>
      </c>
      <c r="I82" s="90" t="s">
        <v>249</v>
      </c>
      <c r="J82" s="79" t="s">
        <v>248</v>
      </c>
      <c r="K82" s="136"/>
      <c r="L82" s="139"/>
      <c r="M82" s="141"/>
      <c r="N82" s="133"/>
      <c r="O82" s="133"/>
      <c r="P82" s="133"/>
      <c r="Q82" s="133"/>
      <c r="R82" s="133"/>
      <c r="S82" s="133"/>
      <c r="T82" s="14"/>
    </row>
    <row r="83" spans="1:20" ht="188.25" customHeight="1">
      <c r="A83" s="155"/>
      <c r="B83" s="147"/>
      <c r="C83" s="145"/>
      <c r="D83" s="145"/>
      <c r="E83" s="147"/>
      <c r="F83" s="147"/>
      <c r="G83" s="137"/>
      <c r="H83" s="109"/>
      <c r="I83" s="89"/>
      <c r="J83" s="80"/>
      <c r="K83" s="63" t="s">
        <v>321</v>
      </c>
      <c r="L83" s="92" t="s">
        <v>306</v>
      </c>
      <c r="M83" s="69" t="s">
        <v>224</v>
      </c>
      <c r="N83" s="134"/>
      <c r="O83" s="134"/>
      <c r="P83" s="134"/>
      <c r="Q83" s="134"/>
      <c r="R83" s="134"/>
      <c r="S83" s="134"/>
      <c r="T83" s="15"/>
    </row>
    <row r="84" spans="1:20" ht="12.75">
      <c r="A84" s="142" t="s">
        <v>127</v>
      </c>
      <c r="B84" s="126" t="s">
        <v>128</v>
      </c>
      <c r="C84" s="144" t="s">
        <v>129</v>
      </c>
      <c r="D84" s="32" t="s">
        <v>130</v>
      </c>
      <c r="E84" s="39"/>
      <c r="F84" s="39"/>
      <c r="G84" s="39"/>
      <c r="H84" s="39"/>
      <c r="I84" s="39"/>
      <c r="J84" s="74"/>
      <c r="K84" s="41"/>
      <c r="L84" s="41"/>
      <c r="M84" s="70"/>
      <c r="N84" s="16"/>
      <c r="O84" s="16"/>
      <c r="P84" s="16"/>
      <c r="Q84" s="16"/>
      <c r="R84" s="16"/>
      <c r="S84" s="16"/>
      <c r="T84" s="13"/>
    </row>
    <row r="85" spans="1:20" ht="54" customHeight="1">
      <c r="A85" s="125"/>
      <c r="B85" s="127"/>
      <c r="C85" s="146"/>
      <c r="D85" s="35"/>
      <c r="E85" s="43" t="s">
        <v>36</v>
      </c>
      <c r="F85" s="43" t="s">
        <v>37</v>
      </c>
      <c r="G85" s="43" t="s">
        <v>38</v>
      </c>
      <c r="H85" s="43"/>
      <c r="I85" s="43"/>
      <c r="J85" s="73"/>
      <c r="K85" s="62" t="s">
        <v>53</v>
      </c>
      <c r="L85" s="37" t="s">
        <v>176</v>
      </c>
      <c r="M85" s="64" t="s">
        <v>175</v>
      </c>
      <c r="N85" s="17"/>
      <c r="O85" s="17"/>
      <c r="P85" s="17"/>
      <c r="Q85" s="17"/>
      <c r="R85" s="17"/>
      <c r="S85" s="17"/>
      <c r="T85" s="14"/>
    </row>
    <row r="86" spans="1:20" ht="233.25" customHeight="1">
      <c r="A86" s="143"/>
      <c r="B86" s="129"/>
      <c r="C86" s="149"/>
      <c r="D86" s="44"/>
      <c r="E86" s="45" t="s">
        <v>354</v>
      </c>
      <c r="F86" s="45" t="s">
        <v>54</v>
      </c>
      <c r="G86" s="45" t="s">
        <v>55</v>
      </c>
      <c r="H86" s="45"/>
      <c r="I86" s="45"/>
      <c r="J86" s="38"/>
      <c r="K86" s="63" t="s">
        <v>157</v>
      </c>
      <c r="L86" s="40" t="s">
        <v>158</v>
      </c>
      <c r="M86" s="69" t="s">
        <v>224</v>
      </c>
      <c r="N86" s="18">
        <v>5090</v>
      </c>
      <c r="O86" s="18">
        <v>592.97</v>
      </c>
      <c r="P86" s="18">
        <v>5478</v>
      </c>
      <c r="Q86" s="18">
        <v>4743</v>
      </c>
      <c r="R86" s="18">
        <v>2000</v>
      </c>
      <c r="S86" s="18">
        <f>R86*1.058</f>
        <v>2116</v>
      </c>
      <c r="T86" s="15"/>
    </row>
    <row r="87" spans="1:20" ht="15.75" customHeight="1">
      <c r="A87" s="142" t="s">
        <v>131</v>
      </c>
      <c r="B87" s="126" t="s">
        <v>132</v>
      </c>
      <c r="C87" s="144" t="s">
        <v>133</v>
      </c>
      <c r="D87" s="32" t="s">
        <v>119</v>
      </c>
      <c r="E87" s="39"/>
      <c r="F87" s="39"/>
      <c r="G87" s="39"/>
      <c r="H87" s="39"/>
      <c r="I87" s="39"/>
      <c r="J87" s="74"/>
      <c r="K87" s="41"/>
      <c r="L87" s="41"/>
      <c r="M87" s="70"/>
      <c r="N87" s="16"/>
      <c r="O87" s="16"/>
      <c r="P87" s="16"/>
      <c r="Q87" s="16"/>
      <c r="R87" s="16"/>
      <c r="S87" s="16"/>
      <c r="T87" s="13"/>
    </row>
    <row r="88" spans="1:20" ht="66.75" customHeight="1">
      <c r="A88" s="125"/>
      <c r="B88" s="127"/>
      <c r="C88" s="146"/>
      <c r="D88" s="146"/>
      <c r="E88" s="43" t="s">
        <v>354</v>
      </c>
      <c r="F88" s="43" t="s">
        <v>54</v>
      </c>
      <c r="G88" s="43" t="s">
        <v>55</v>
      </c>
      <c r="H88" s="43"/>
      <c r="I88" s="43"/>
      <c r="J88" s="73"/>
      <c r="K88" s="62" t="s">
        <v>53</v>
      </c>
      <c r="L88" s="37" t="s">
        <v>176</v>
      </c>
      <c r="M88" s="64" t="s">
        <v>325</v>
      </c>
      <c r="N88" s="17"/>
      <c r="O88" s="17"/>
      <c r="P88" s="17"/>
      <c r="Q88" s="17"/>
      <c r="R88" s="17"/>
      <c r="S88" s="17"/>
      <c r="T88" s="14"/>
    </row>
    <row r="89" spans="1:20" ht="186.75" customHeight="1">
      <c r="A89" s="125"/>
      <c r="B89" s="127"/>
      <c r="C89" s="146"/>
      <c r="D89" s="146"/>
      <c r="E89" s="43"/>
      <c r="F89" s="43"/>
      <c r="G89" s="43"/>
      <c r="H89" s="43"/>
      <c r="I89" s="43"/>
      <c r="J89" s="73"/>
      <c r="K89" s="62" t="s">
        <v>321</v>
      </c>
      <c r="L89" s="91" t="s">
        <v>306</v>
      </c>
      <c r="M89" s="93" t="s">
        <v>161</v>
      </c>
      <c r="N89" s="17"/>
      <c r="O89" s="17"/>
      <c r="P89" s="17"/>
      <c r="Q89" s="17"/>
      <c r="R89" s="17"/>
      <c r="S89" s="17"/>
      <c r="T89" s="14"/>
    </row>
    <row r="90" spans="1:20" ht="72" customHeight="1">
      <c r="A90" s="143"/>
      <c r="B90" s="129"/>
      <c r="C90" s="149"/>
      <c r="D90" s="145"/>
      <c r="E90" s="45"/>
      <c r="F90" s="45"/>
      <c r="G90" s="45"/>
      <c r="H90" s="45" t="s">
        <v>305</v>
      </c>
      <c r="I90" s="45"/>
      <c r="J90" s="38"/>
      <c r="K90" s="63" t="s">
        <v>157</v>
      </c>
      <c r="L90" s="40" t="s">
        <v>158</v>
      </c>
      <c r="M90" s="69" t="s">
        <v>224</v>
      </c>
      <c r="N90" s="18">
        <v>332.84</v>
      </c>
      <c r="O90" s="18">
        <v>0</v>
      </c>
      <c r="P90" s="18">
        <v>200</v>
      </c>
      <c r="Q90" s="18">
        <v>200</v>
      </c>
      <c r="R90" s="18">
        <f>Q90*1.06</f>
        <v>212</v>
      </c>
      <c r="S90" s="18">
        <f>R90*1.058</f>
        <v>224.29600000000002</v>
      </c>
      <c r="T90" s="15"/>
    </row>
    <row r="91" spans="1:20" ht="161.25" customHeight="1">
      <c r="A91" s="105"/>
      <c r="B91" s="39" t="s">
        <v>135</v>
      </c>
      <c r="C91" s="42" t="s">
        <v>136</v>
      </c>
      <c r="D91" s="32" t="s">
        <v>79</v>
      </c>
      <c r="E91" s="39" t="s">
        <v>354</v>
      </c>
      <c r="F91" s="96" t="s">
        <v>55</v>
      </c>
      <c r="G91" s="96" t="s">
        <v>55</v>
      </c>
      <c r="H91" s="39" t="s">
        <v>89</v>
      </c>
      <c r="I91" s="39"/>
      <c r="J91" s="74"/>
      <c r="K91" s="41" t="s">
        <v>154</v>
      </c>
      <c r="L91" s="41" t="s">
        <v>306</v>
      </c>
      <c r="M91" s="107" t="s">
        <v>320</v>
      </c>
      <c r="N91" s="16"/>
      <c r="O91" s="16"/>
      <c r="P91" s="16"/>
      <c r="Q91" s="17"/>
      <c r="R91" s="17"/>
      <c r="S91" s="17"/>
      <c r="T91" s="13"/>
    </row>
    <row r="92" spans="1:20" ht="39" customHeight="1">
      <c r="A92" s="106"/>
      <c r="B92" s="43"/>
      <c r="C92" s="50"/>
      <c r="D92" s="35"/>
      <c r="E92" s="43"/>
      <c r="F92" s="43"/>
      <c r="G92" s="43"/>
      <c r="H92" s="43"/>
      <c r="I92" s="43"/>
      <c r="J92" s="73"/>
      <c r="K92" s="37" t="s">
        <v>86</v>
      </c>
      <c r="L92" s="37" t="s">
        <v>306</v>
      </c>
      <c r="M92" s="64" t="s">
        <v>124</v>
      </c>
      <c r="N92" s="17"/>
      <c r="O92" s="17"/>
      <c r="P92" s="17"/>
      <c r="Q92" s="17"/>
      <c r="R92" s="17"/>
      <c r="S92" s="17"/>
      <c r="T92" s="14"/>
    </row>
    <row r="93" spans="1:20" ht="30" customHeight="1">
      <c r="A93" s="108" t="s">
        <v>134</v>
      </c>
      <c r="B93" s="45"/>
      <c r="C93" s="76"/>
      <c r="D93" s="44"/>
      <c r="E93" s="45"/>
      <c r="F93" s="45"/>
      <c r="G93" s="45"/>
      <c r="H93" s="45"/>
      <c r="I93" s="45"/>
      <c r="J93" s="38"/>
      <c r="K93" s="37" t="s">
        <v>314</v>
      </c>
      <c r="L93" s="37" t="s">
        <v>306</v>
      </c>
      <c r="M93" s="64" t="s">
        <v>179</v>
      </c>
      <c r="N93" s="18">
        <v>221.82</v>
      </c>
      <c r="O93" s="18">
        <v>0</v>
      </c>
      <c r="P93" s="18">
        <v>222.03</v>
      </c>
      <c r="Q93" s="174">
        <v>222</v>
      </c>
      <c r="R93" s="174">
        <v>222</v>
      </c>
      <c r="S93" s="174">
        <v>222</v>
      </c>
      <c r="T93" s="15"/>
    </row>
    <row r="94" spans="1:20" ht="12.75">
      <c r="A94" s="142" t="s">
        <v>137</v>
      </c>
      <c r="B94" s="135" t="s">
        <v>142</v>
      </c>
      <c r="C94" s="144" t="s">
        <v>143</v>
      </c>
      <c r="D94" s="32" t="s">
        <v>130</v>
      </c>
      <c r="E94" s="39"/>
      <c r="F94" s="39"/>
      <c r="G94" s="39"/>
      <c r="H94" s="39"/>
      <c r="I94" s="39"/>
      <c r="J94" s="74"/>
      <c r="K94" s="49"/>
      <c r="L94" s="49"/>
      <c r="M94" s="65"/>
      <c r="N94" s="16"/>
      <c r="O94" s="16"/>
      <c r="P94" s="16"/>
      <c r="Q94" s="16"/>
      <c r="R94" s="16"/>
      <c r="S94" s="16"/>
      <c r="T94" s="13"/>
    </row>
    <row r="95" spans="1:20" ht="62.25" customHeight="1">
      <c r="A95" s="125"/>
      <c r="B95" s="136"/>
      <c r="C95" s="146"/>
      <c r="D95" s="35"/>
      <c r="E95" s="43" t="s">
        <v>39</v>
      </c>
      <c r="F95" s="104" t="s">
        <v>40</v>
      </c>
      <c r="G95" s="104" t="s">
        <v>307</v>
      </c>
      <c r="H95" s="43"/>
      <c r="I95" s="43"/>
      <c r="J95" s="73"/>
      <c r="K95" s="51"/>
      <c r="L95" s="51"/>
      <c r="M95" s="68"/>
      <c r="N95" s="17"/>
      <c r="O95" s="17"/>
      <c r="P95" s="17"/>
      <c r="Q95" s="17"/>
      <c r="R95" s="17"/>
      <c r="S95" s="17"/>
      <c r="T95" s="14"/>
    </row>
    <row r="96" spans="1:20" ht="184.5" customHeight="1">
      <c r="A96" s="143"/>
      <c r="B96" s="152"/>
      <c r="C96" s="149"/>
      <c r="D96" s="44"/>
      <c r="E96" s="45" t="s">
        <v>354</v>
      </c>
      <c r="F96" s="45" t="s">
        <v>54</v>
      </c>
      <c r="G96" s="45" t="s">
        <v>55</v>
      </c>
      <c r="H96" s="45" t="s">
        <v>305</v>
      </c>
      <c r="I96" s="45"/>
      <c r="J96" s="38"/>
      <c r="K96" s="40" t="s">
        <v>188</v>
      </c>
      <c r="L96" s="40" t="s">
        <v>306</v>
      </c>
      <c r="M96" s="69" t="s">
        <v>49</v>
      </c>
      <c r="N96" s="18">
        <v>30</v>
      </c>
      <c r="O96" s="18">
        <v>30</v>
      </c>
      <c r="P96" s="18">
        <v>0</v>
      </c>
      <c r="Q96" s="18">
        <f>30*1.062</f>
        <v>31.860000000000003</v>
      </c>
      <c r="R96" s="18">
        <f>Q96*1.062</f>
        <v>33.83532</v>
      </c>
      <c r="S96" s="18">
        <f>R96*1.058</f>
        <v>35.79776856</v>
      </c>
      <c r="T96" s="15"/>
    </row>
    <row r="97" spans="1:20" ht="12.75">
      <c r="A97" s="142" t="s">
        <v>144</v>
      </c>
      <c r="B97" s="135" t="s">
        <v>145</v>
      </c>
      <c r="C97" s="144" t="s">
        <v>146</v>
      </c>
      <c r="D97" s="32" t="s">
        <v>147</v>
      </c>
      <c r="E97" s="39"/>
      <c r="F97" s="39"/>
      <c r="G97" s="39"/>
      <c r="H97" s="39"/>
      <c r="I97" s="39"/>
      <c r="J97" s="74"/>
      <c r="K97" s="49"/>
      <c r="L97" s="49"/>
      <c r="M97" s="65"/>
      <c r="N97" s="16"/>
      <c r="O97" s="16"/>
      <c r="P97" s="16"/>
      <c r="Q97" s="16"/>
      <c r="R97" s="16"/>
      <c r="S97" s="16"/>
      <c r="T97" s="13"/>
    </row>
    <row r="98" spans="1:20" ht="151.5" customHeight="1">
      <c r="A98" s="150"/>
      <c r="B98" s="151"/>
      <c r="C98" s="148"/>
      <c r="D98" s="35"/>
      <c r="E98" s="43" t="s">
        <v>354</v>
      </c>
      <c r="F98" s="43" t="s">
        <v>54</v>
      </c>
      <c r="G98" s="43" t="s">
        <v>55</v>
      </c>
      <c r="H98" s="43" t="s">
        <v>228</v>
      </c>
      <c r="I98" s="43" t="s">
        <v>333</v>
      </c>
      <c r="J98" s="72" t="s">
        <v>359</v>
      </c>
      <c r="K98" s="62" t="s">
        <v>177</v>
      </c>
      <c r="L98" s="37" t="s">
        <v>306</v>
      </c>
      <c r="M98" s="64" t="s">
        <v>324</v>
      </c>
      <c r="N98" s="17"/>
      <c r="O98" s="17"/>
      <c r="P98" s="17"/>
      <c r="Q98" s="17"/>
      <c r="R98" s="17"/>
      <c r="S98" s="17"/>
      <c r="T98" s="14"/>
    </row>
    <row r="99" spans="1:20" ht="105" customHeight="1">
      <c r="A99" s="150"/>
      <c r="B99" s="151"/>
      <c r="C99" s="148"/>
      <c r="D99" s="35"/>
      <c r="E99" s="43"/>
      <c r="F99" s="43"/>
      <c r="G99" s="43"/>
      <c r="H99" s="43" t="s">
        <v>229</v>
      </c>
      <c r="I99" s="43" t="s">
        <v>23</v>
      </c>
      <c r="J99" s="73" t="s">
        <v>230</v>
      </c>
      <c r="K99" s="37" t="s">
        <v>153</v>
      </c>
      <c r="L99" s="37" t="s">
        <v>306</v>
      </c>
      <c r="M99" s="64" t="s">
        <v>320</v>
      </c>
      <c r="N99" s="17"/>
      <c r="O99" s="17"/>
      <c r="P99" s="17"/>
      <c r="Q99" s="17"/>
      <c r="R99" s="17"/>
      <c r="S99" s="17"/>
      <c r="T99" s="14"/>
    </row>
    <row r="100" spans="1:20" ht="18.75" customHeight="1">
      <c r="A100" s="143"/>
      <c r="B100" s="152"/>
      <c r="C100" s="149"/>
      <c r="D100" s="44"/>
      <c r="E100" s="45" t="s">
        <v>305</v>
      </c>
      <c r="F100" s="45"/>
      <c r="G100" s="45"/>
      <c r="H100" s="45"/>
      <c r="I100" s="45"/>
      <c r="J100" s="38"/>
      <c r="K100" s="46"/>
      <c r="L100" s="46"/>
      <c r="M100" s="66"/>
      <c r="N100" s="18">
        <v>1124.13</v>
      </c>
      <c r="O100" s="18">
        <v>0</v>
      </c>
      <c r="P100" s="18">
        <v>1292.74</v>
      </c>
      <c r="Q100" s="18">
        <f>P100*1.062</f>
        <v>1372.8898800000002</v>
      </c>
      <c r="R100" s="33">
        <f>Q100*1.06</f>
        <v>1455.2632728000003</v>
      </c>
      <c r="S100" s="18">
        <f>R100*1.058</f>
        <v>1539.6685426224003</v>
      </c>
      <c r="T100" s="15"/>
    </row>
    <row r="101" spans="1:20" ht="78" customHeight="1">
      <c r="A101" s="118" t="s">
        <v>193</v>
      </c>
      <c r="B101" s="126" t="s">
        <v>194</v>
      </c>
      <c r="C101" s="42" t="s">
        <v>195</v>
      </c>
      <c r="D101" s="32" t="s">
        <v>148</v>
      </c>
      <c r="E101" s="43" t="s">
        <v>354</v>
      </c>
      <c r="F101" s="43" t="s">
        <v>355</v>
      </c>
      <c r="G101" s="43" t="s">
        <v>55</v>
      </c>
      <c r="H101" s="47"/>
      <c r="I101" s="47"/>
      <c r="J101" s="78"/>
      <c r="K101" s="62" t="s">
        <v>157</v>
      </c>
      <c r="L101" s="37" t="s">
        <v>158</v>
      </c>
      <c r="M101" s="64" t="s">
        <v>224</v>
      </c>
      <c r="N101" s="16"/>
      <c r="O101" s="16"/>
      <c r="P101" s="16"/>
      <c r="Q101" s="16"/>
      <c r="R101" s="16"/>
      <c r="S101" s="16"/>
      <c r="T101" s="13"/>
    </row>
    <row r="102" spans="1:20" ht="98.25" customHeight="1">
      <c r="A102" s="119"/>
      <c r="B102" s="127"/>
      <c r="C102" s="50"/>
      <c r="D102" s="35"/>
      <c r="E102" s="43" t="s">
        <v>41</v>
      </c>
      <c r="F102" s="96" t="s">
        <v>42</v>
      </c>
      <c r="G102" s="96" t="s">
        <v>43</v>
      </c>
      <c r="H102" s="77"/>
      <c r="I102" s="77"/>
      <c r="J102" s="79"/>
      <c r="K102" s="37" t="s">
        <v>369</v>
      </c>
      <c r="L102" s="37" t="s">
        <v>176</v>
      </c>
      <c r="M102" s="64" t="s">
        <v>175</v>
      </c>
      <c r="N102" s="17"/>
      <c r="O102" s="17"/>
      <c r="P102" s="17"/>
      <c r="Q102" s="17"/>
      <c r="R102" s="17"/>
      <c r="S102" s="17"/>
      <c r="T102" s="14"/>
    </row>
    <row r="103" spans="1:20" ht="188.25" customHeight="1">
      <c r="A103" s="120"/>
      <c r="B103" s="128"/>
      <c r="C103" s="76"/>
      <c r="D103" s="44"/>
      <c r="E103" s="45"/>
      <c r="F103" s="45"/>
      <c r="G103" s="45"/>
      <c r="H103" s="101"/>
      <c r="I103" s="101"/>
      <c r="J103" s="80"/>
      <c r="K103" s="63" t="s">
        <v>321</v>
      </c>
      <c r="L103" s="92" t="s">
        <v>306</v>
      </c>
      <c r="M103" s="94" t="s">
        <v>160</v>
      </c>
      <c r="N103" s="18">
        <v>410</v>
      </c>
      <c r="O103" s="18">
        <v>0</v>
      </c>
      <c r="P103" s="18">
        <v>415.5</v>
      </c>
      <c r="Q103" s="18">
        <f>P103*1.062</f>
        <v>441.261</v>
      </c>
      <c r="R103" s="18">
        <f>Q103*1.06</f>
        <v>467.73666000000003</v>
      </c>
      <c r="S103" s="18">
        <f>R103*1.058</f>
        <v>494.86538628000005</v>
      </c>
      <c r="T103" s="15"/>
    </row>
    <row r="104" spans="1:20" ht="124.5" customHeight="1">
      <c r="A104" s="19" t="s">
        <v>168</v>
      </c>
      <c r="B104" s="110" t="s">
        <v>169</v>
      </c>
      <c r="C104" s="111" t="s">
        <v>170</v>
      </c>
      <c r="D104" s="112"/>
      <c r="E104" s="110"/>
      <c r="F104" s="110"/>
      <c r="G104" s="110"/>
      <c r="H104" s="110"/>
      <c r="I104" s="110"/>
      <c r="J104" s="113"/>
      <c r="K104" s="114"/>
      <c r="L104" s="114"/>
      <c r="M104" s="115"/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1"/>
    </row>
    <row r="105" spans="1:20" ht="99" customHeight="1">
      <c r="A105" s="19" t="s">
        <v>296</v>
      </c>
      <c r="B105" s="52" t="s">
        <v>198</v>
      </c>
      <c r="C105" s="53" t="s">
        <v>199</v>
      </c>
      <c r="D105" s="54"/>
      <c r="E105" s="52"/>
      <c r="F105" s="52"/>
      <c r="G105" s="52"/>
      <c r="H105" s="52"/>
      <c r="I105" s="52"/>
      <c r="J105" s="75"/>
      <c r="K105" s="55"/>
      <c r="L105" s="55"/>
      <c r="M105" s="71"/>
      <c r="N105" s="20">
        <f aca="true" t="shared" si="1" ref="N105:S105">SUM(N106:N120)</f>
        <v>1897.52</v>
      </c>
      <c r="O105" s="20">
        <f t="shared" si="1"/>
        <v>1897.6000000000001</v>
      </c>
      <c r="P105" s="20">
        <f t="shared" si="1"/>
        <v>2248.7200000000003</v>
      </c>
      <c r="Q105" s="20">
        <f t="shared" si="1"/>
        <v>1121.59</v>
      </c>
      <c r="R105" s="20">
        <f t="shared" si="1"/>
        <v>1121.59</v>
      </c>
      <c r="S105" s="20">
        <f t="shared" si="1"/>
        <v>1121.59</v>
      </c>
      <c r="T105" s="21"/>
    </row>
    <row r="106" spans="1:20" ht="12.75">
      <c r="A106" s="142" t="s">
        <v>200</v>
      </c>
      <c r="B106" s="135" t="s">
        <v>201</v>
      </c>
      <c r="C106" s="144" t="s">
        <v>202</v>
      </c>
      <c r="D106" s="32" t="s">
        <v>203</v>
      </c>
      <c r="E106" s="39"/>
      <c r="F106" s="39"/>
      <c r="G106" s="39"/>
      <c r="H106" s="39"/>
      <c r="I106" s="39"/>
      <c r="J106" s="74"/>
      <c r="K106" s="49"/>
      <c r="L106" s="49"/>
      <c r="M106" s="65"/>
      <c r="N106" s="16"/>
      <c r="O106" s="16"/>
      <c r="P106" s="16"/>
      <c r="Q106" s="16"/>
      <c r="R106" s="16"/>
      <c r="S106" s="16"/>
      <c r="T106" s="13"/>
    </row>
    <row r="107" spans="1:20" ht="122.25" customHeight="1">
      <c r="A107" s="150"/>
      <c r="B107" s="151"/>
      <c r="C107" s="148"/>
      <c r="D107" s="35"/>
      <c r="E107" s="43" t="s">
        <v>208</v>
      </c>
      <c r="F107" s="43" t="s">
        <v>209</v>
      </c>
      <c r="G107" s="43" t="s">
        <v>210</v>
      </c>
      <c r="H107" s="43" t="s">
        <v>211</v>
      </c>
      <c r="I107" s="43"/>
      <c r="J107" s="73" t="s">
        <v>212</v>
      </c>
      <c r="K107" s="37" t="s">
        <v>53</v>
      </c>
      <c r="L107" s="37" t="s">
        <v>350</v>
      </c>
      <c r="M107" s="64" t="s">
        <v>124</v>
      </c>
      <c r="N107" s="17"/>
      <c r="O107" s="17"/>
      <c r="P107" s="17"/>
      <c r="Q107" s="17"/>
      <c r="R107" s="17"/>
      <c r="S107" s="17"/>
      <c r="T107" s="14"/>
    </row>
    <row r="108" spans="1:20" ht="78" customHeight="1">
      <c r="A108" s="150"/>
      <c r="B108" s="151"/>
      <c r="C108" s="148"/>
      <c r="D108" s="35"/>
      <c r="E108" s="43" t="s">
        <v>354</v>
      </c>
      <c r="F108" s="43" t="s">
        <v>95</v>
      </c>
      <c r="G108" s="43" t="s">
        <v>356</v>
      </c>
      <c r="H108" s="43" t="s">
        <v>326</v>
      </c>
      <c r="I108" s="43"/>
      <c r="J108" s="73" t="s">
        <v>325</v>
      </c>
      <c r="K108" s="62" t="s">
        <v>157</v>
      </c>
      <c r="L108" s="37" t="s">
        <v>158</v>
      </c>
      <c r="M108" s="64" t="s">
        <v>224</v>
      </c>
      <c r="N108" s="17"/>
      <c r="O108" s="17"/>
      <c r="P108" s="17"/>
      <c r="Q108" s="17"/>
      <c r="R108" s="17"/>
      <c r="S108" s="17"/>
      <c r="T108" s="14"/>
    </row>
    <row r="109" spans="1:20" ht="72.75" customHeight="1">
      <c r="A109" s="150"/>
      <c r="B109" s="151"/>
      <c r="C109" s="148"/>
      <c r="D109" s="35"/>
      <c r="E109" s="87" t="s">
        <v>14</v>
      </c>
      <c r="F109" s="88" t="s">
        <v>15</v>
      </c>
      <c r="G109" s="88" t="s">
        <v>85</v>
      </c>
      <c r="H109" s="43" t="s">
        <v>245</v>
      </c>
      <c r="I109" s="43" t="s">
        <v>246</v>
      </c>
      <c r="J109" s="73" t="s">
        <v>320</v>
      </c>
      <c r="K109" s="62"/>
      <c r="L109" s="37"/>
      <c r="M109" s="64"/>
      <c r="N109" s="73"/>
      <c r="O109" s="17"/>
      <c r="P109" s="117"/>
      <c r="Q109" s="17"/>
      <c r="R109" s="17"/>
      <c r="S109" s="17"/>
      <c r="T109" s="14"/>
    </row>
    <row r="110" spans="1:20" ht="19.5" customHeight="1">
      <c r="A110" s="143"/>
      <c r="B110" s="152"/>
      <c r="C110" s="149"/>
      <c r="D110" s="44"/>
      <c r="E110" s="45" t="s">
        <v>305</v>
      </c>
      <c r="F110" s="45"/>
      <c r="G110" s="45"/>
      <c r="H110" s="43"/>
      <c r="I110" s="45"/>
      <c r="J110" s="38"/>
      <c r="K110" s="40"/>
      <c r="L110" s="40"/>
      <c r="M110" s="69"/>
      <c r="N110" s="18">
        <v>1095.85</v>
      </c>
      <c r="O110" s="18">
        <v>1095.9</v>
      </c>
      <c r="P110" s="18">
        <v>1127.13</v>
      </c>
      <c r="Q110" s="18">
        <v>0</v>
      </c>
      <c r="R110" s="18">
        <v>0</v>
      </c>
      <c r="S110" s="18">
        <v>0</v>
      </c>
      <c r="T110" s="15"/>
    </row>
    <row r="111" spans="1:20" ht="12.75">
      <c r="A111" s="142" t="s">
        <v>218</v>
      </c>
      <c r="B111" s="135" t="s">
        <v>219</v>
      </c>
      <c r="C111" s="144" t="s">
        <v>220</v>
      </c>
      <c r="D111" s="32" t="s">
        <v>196</v>
      </c>
      <c r="E111" s="39"/>
      <c r="F111" s="39"/>
      <c r="G111" s="39"/>
      <c r="H111" s="39"/>
      <c r="I111" s="39"/>
      <c r="J111" s="74"/>
      <c r="K111" s="49"/>
      <c r="L111" s="49"/>
      <c r="M111" s="65"/>
      <c r="N111" s="16"/>
      <c r="O111" s="16"/>
      <c r="P111" s="16"/>
      <c r="Q111" s="16"/>
      <c r="R111" s="16"/>
      <c r="S111" s="16"/>
      <c r="T111" s="13"/>
    </row>
    <row r="112" spans="1:20" ht="135" customHeight="1">
      <c r="A112" s="150"/>
      <c r="B112" s="151"/>
      <c r="C112" s="148"/>
      <c r="D112" s="35"/>
      <c r="E112" s="37" t="s">
        <v>221</v>
      </c>
      <c r="F112" s="43" t="s">
        <v>222</v>
      </c>
      <c r="G112" s="43" t="s">
        <v>223</v>
      </c>
      <c r="H112" s="43" t="s">
        <v>231</v>
      </c>
      <c r="I112" s="43"/>
      <c r="J112" s="73" t="s">
        <v>356</v>
      </c>
      <c r="K112" s="37" t="s">
        <v>53</v>
      </c>
      <c r="L112" s="37" t="s">
        <v>350</v>
      </c>
      <c r="M112" s="73" t="s">
        <v>325</v>
      </c>
      <c r="N112" s="17"/>
      <c r="O112" s="17"/>
      <c r="P112" s="17"/>
      <c r="Q112" s="17"/>
      <c r="R112" s="17"/>
      <c r="S112" s="17"/>
      <c r="T112" s="14"/>
    </row>
    <row r="113" spans="1:20" ht="73.5" customHeight="1">
      <c r="A113" s="150"/>
      <c r="B113" s="151"/>
      <c r="C113" s="148"/>
      <c r="D113" s="35"/>
      <c r="E113" s="43" t="s">
        <v>354</v>
      </c>
      <c r="F113" s="43" t="s">
        <v>95</v>
      </c>
      <c r="G113" s="43" t="s">
        <v>356</v>
      </c>
      <c r="H113" s="43" t="s">
        <v>326</v>
      </c>
      <c r="I113" s="43"/>
      <c r="J113" s="73" t="s">
        <v>325</v>
      </c>
      <c r="K113" s="62" t="s">
        <v>157</v>
      </c>
      <c r="L113" s="37" t="s">
        <v>158</v>
      </c>
      <c r="M113" s="64" t="s">
        <v>224</v>
      </c>
      <c r="N113" s="17"/>
      <c r="O113" s="17"/>
      <c r="P113" s="17"/>
      <c r="Q113" s="17"/>
      <c r="R113" s="17"/>
      <c r="S113" s="17"/>
      <c r="T113" s="14"/>
    </row>
    <row r="114" spans="1:20" ht="57" customHeight="1">
      <c r="A114" s="150"/>
      <c r="B114" s="151"/>
      <c r="C114" s="148"/>
      <c r="D114" s="35"/>
      <c r="E114" s="43"/>
      <c r="F114" s="43"/>
      <c r="G114" s="43"/>
      <c r="H114" s="43" t="s">
        <v>245</v>
      </c>
      <c r="I114" s="43" t="s">
        <v>246</v>
      </c>
      <c r="J114" s="73" t="s">
        <v>320</v>
      </c>
      <c r="K114" s="62"/>
      <c r="L114" s="37"/>
      <c r="M114" s="64"/>
      <c r="N114" s="17"/>
      <c r="O114" s="17"/>
      <c r="P114" s="17"/>
      <c r="Q114" s="17"/>
      <c r="R114" s="17"/>
      <c r="S114" s="17"/>
      <c r="T114" s="14"/>
    </row>
    <row r="115" spans="1:20" ht="13.5" customHeight="1">
      <c r="A115" s="143"/>
      <c r="B115" s="152"/>
      <c r="C115" s="149"/>
      <c r="D115" s="44"/>
      <c r="E115" s="45" t="s">
        <v>305</v>
      </c>
      <c r="F115" s="45"/>
      <c r="G115" s="45"/>
      <c r="H115" s="43"/>
      <c r="I115" s="45"/>
      <c r="J115" s="38"/>
      <c r="K115" s="40"/>
      <c r="L115" s="40"/>
      <c r="M115" s="69"/>
      <c r="N115" s="18">
        <v>517.38</v>
      </c>
      <c r="O115" s="18">
        <v>517.4</v>
      </c>
      <c r="P115" s="18">
        <v>554.29</v>
      </c>
      <c r="Q115" s="18">
        <v>554.29</v>
      </c>
      <c r="R115" s="18">
        <v>554.29</v>
      </c>
      <c r="S115" s="18">
        <v>554.29</v>
      </c>
      <c r="T115" s="15"/>
    </row>
    <row r="116" spans="1:20" ht="12.75">
      <c r="A116" s="142" t="s">
        <v>232</v>
      </c>
      <c r="B116" s="135" t="s">
        <v>233</v>
      </c>
      <c r="C116" s="144" t="s">
        <v>234</v>
      </c>
      <c r="D116" s="32" t="s">
        <v>196</v>
      </c>
      <c r="E116" s="39"/>
      <c r="F116" s="39"/>
      <c r="G116" s="39"/>
      <c r="H116" s="39"/>
      <c r="I116" s="39"/>
      <c r="J116" s="74"/>
      <c r="K116" s="49"/>
      <c r="L116" s="49"/>
      <c r="M116" s="65"/>
      <c r="N116" s="16"/>
      <c r="O116" s="16"/>
      <c r="P116" s="16"/>
      <c r="Q116" s="16"/>
      <c r="R116" s="16"/>
      <c r="S116" s="16"/>
      <c r="T116" s="13"/>
    </row>
    <row r="117" spans="1:20" ht="75" customHeight="1">
      <c r="A117" s="150"/>
      <c r="B117" s="151"/>
      <c r="C117" s="148"/>
      <c r="D117" s="35"/>
      <c r="E117" s="43" t="s">
        <v>354</v>
      </c>
      <c r="F117" s="43" t="s">
        <v>95</v>
      </c>
      <c r="G117" s="43" t="s">
        <v>356</v>
      </c>
      <c r="H117" s="43" t="s">
        <v>235</v>
      </c>
      <c r="I117" s="43"/>
      <c r="J117" s="73" t="s">
        <v>236</v>
      </c>
      <c r="K117" s="37" t="s">
        <v>159</v>
      </c>
      <c r="L117" s="37" t="s">
        <v>350</v>
      </c>
      <c r="M117" s="64" t="s">
        <v>124</v>
      </c>
      <c r="N117" s="17"/>
      <c r="O117" s="17"/>
      <c r="P117" s="17"/>
      <c r="Q117" s="17"/>
      <c r="R117" s="17"/>
      <c r="S117" s="17"/>
      <c r="T117" s="14"/>
    </row>
    <row r="118" spans="1:20" ht="120" customHeight="1">
      <c r="A118" s="150"/>
      <c r="B118" s="151"/>
      <c r="C118" s="148"/>
      <c r="D118" s="35"/>
      <c r="E118" s="43" t="s">
        <v>305</v>
      </c>
      <c r="F118" s="43"/>
      <c r="G118" s="43"/>
      <c r="H118" s="43" t="s">
        <v>235</v>
      </c>
      <c r="I118" s="43"/>
      <c r="J118" s="73" t="s">
        <v>236</v>
      </c>
      <c r="K118" s="37" t="s">
        <v>157</v>
      </c>
      <c r="L118" s="37" t="s">
        <v>158</v>
      </c>
      <c r="M118" s="64" t="s">
        <v>224</v>
      </c>
      <c r="N118" s="17"/>
      <c r="O118" s="17"/>
      <c r="P118" s="17"/>
      <c r="Q118" s="17"/>
      <c r="R118" s="17"/>
      <c r="S118" s="17"/>
      <c r="T118" s="14"/>
    </row>
    <row r="119" spans="1:20" ht="60" customHeight="1">
      <c r="A119" s="150"/>
      <c r="B119" s="151"/>
      <c r="C119" s="148"/>
      <c r="D119" s="35"/>
      <c r="E119" s="43"/>
      <c r="F119" s="43"/>
      <c r="G119" s="43"/>
      <c r="H119" s="43" t="s">
        <v>326</v>
      </c>
      <c r="I119" s="43"/>
      <c r="J119" s="73" t="s">
        <v>325</v>
      </c>
      <c r="K119" s="37"/>
      <c r="L119" s="37"/>
      <c r="M119" s="64"/>
      <c r="N119" s="17"/>
      <c r="O119" s="17"/>
      <c r="P119" s="17"/>
      <c r="Q119" s="17"/>
      <c r="R119" s="17"/>
      <c r="S119" s="17"/>
      <c r="T119" s="14"/>
    </row>
    <row r="120" spans="1:20" ht="66" customHeight="1">
      <c r="A120" s="143"/>
      <c r="B120" s="152"/>
      <c r="C120" s="149"/>
      <c r="D120" s="44"/>
      <c r="E120" s="45" t="s">
        <v>305</v>
      </c>
      <c r="F120" s="45"/>
      <c r="G120" s="45"/>
      <c r="H120" s="43" t="s">
        <v>245</v>
      </c>
      <c r="I120" s="45" t="s">
        <v>246</v>
      </c>
      <c r="J120" s="38" t="s">
        <v>320</v>
      </c>
      <c r="K120" s="40"/>
      <c r="L120" s="40"/>
      <c r="M120" s="69"/>
      <c r="N120" s="18">
        <v>284.29</v>
      </c>
      <c r="O120" s="18">
        <v>284.3</v>
      </c>
      <c r="P120" s="18">
        <v>567.3</v>
      </c>
      <c r="Q120" s="18">
        <v>567.3</v>
      </c>
      <c r="R120" s="18">
        <v>567.3</v>
      </c>
      <c r="S120" s="18">
        <v>567.3</v>
      </c>
      <c r="T120" s="15"/>
    </row>
    <row r="121" spans="1:20" ht="134.25" customHeight="1">
      <c r="A121" s="19" t="s">
        <v>297</v>
      </c>
      <c r="B121" s="52" t="s">
        <v>237</v>
      </c>
      <c r="C121" s="53" t="s">
        <v>238</v>
      </c>
      <c r="D121" s="54"/>
      <c r="E121" s="52"/>
      <c r="F121" s="52"/>
      <c r="G121" s="52"/>
      <c r="H121" s="52"/>
      <c r="I121" s="52"/>
      <c r="J121" s="75"/>
      <c r="K121" s="55"/>
      <c r="L121" s="55"/>
      <c r="M121" s="71"/>
      <c r="N121" s="20">
        <f aca="true" t="shared" si="2" ref="N121:S121">SUM(N122:N123)</f>
        <v>6098.69</v>
      </c>
      <c r="O121" s="20">
        <f t="shared" si="2"/>
        <v>6098.69</v>
      </c>
      <c r="P121" s="20">
        <f t="shared" si="2"/>
        <v>5711</v>
      </c>
      <c r="Q121" s="20">
        <f t="shared" si="2"/>
        <v>6065.082</v>
      </c>
      <c r="R121" s="20">
        <f t="shared" si="2"/>
        <v>6428.98692</v>
      </c>
      <c r="S121" s="20">
        <f t="shared" si="2"/>
        <v>6801.868161360001</v>
      </c>
      <c r="T121" s="21"/>
    </row>
    <row r="122" spans="1:20" ht="66" customHeight="1">
      <c r="A122" s="142" t="s">
        <v>252</v>
      </c>
      <c r="B122" s="135" t="s">
        <v>253</v>
      </c>
      <c r="C122" s="144" t="s">
        <v>254</v>
      </c>
      <c r="D122" s="35" t="s">
        <v>150</v>
      </c>
      <c r="E122" s="39" t="s">
        <v>354</v>
      </c>
      <c r="F122" s="39" t="s">
        <v>250</v>
      </c>
      <c r="G122" s="39" t="s">
        <v>251</v>
      </c>
      <c r="H122" s="39"/>
      <c r="I122" s="39"/>
      <c r="J122" s="74"/>
      <c r="K122" s="37" t="s">
        <v>53</v>
      </c>
      <c r="L122" s="41" t="s">
        <v>350</v>
      </c>
      <c r="M122" s="64" t="s">
        <v>124</v>
      </c>
      <c r="N122" s="16"/>
      <c r="O122" s="16"/>
      <c r="P122" s="16"/>
      <c r="Q122" s="16"/>
      <c r="R122" s="16"/>
      <c r="S122" s="16"/>
      <c r="T122" s="13"/>
    </row>
    <row r="123" spans="1:20" ht="56.25" customHeight="1">
      <c r="A123" s="143"/>
      <c r="B123" s="137"/>
      <c r="C123" s="145"/>
      <c r="D123" s="44"/>
      <c r="E123" s="45"/>
      <c r="F123" s="45"/>
      <c r="G123" s="45"/>
      <c r="H123" s="45" t="s">
        <v>305</v>
      </c>
      <c r="I123" s="45"/>
      <c r="J123" s="38"/>
      <c r="K123" s="63" t="s">
        <v>157</v>
      </c>
      <c r="L123" s="40" t="s">
        <v>158</v>
      </c>
      <c r="M123" s="69" t="s">
        <v>224</v>
      </c>
      <c r="N123" s="18">
        <v>6098.69</v>
      </c>
      <c r="O123" s="18">
        <v>6098.69</v>
      </c>
      <c r="P123" s="18">
        <v>5711</v>
      </c>
      <c r="Q123" s="18">
        <f>P123*1.062</f>
        <v>6065.082</v>
      </c>
      <c r="R123" s="18">
        <f>Q123*1.06</f>
        <v>6428.98692</v>
      </c>
      <c r="S123" s="18">
        <f>R123*1.058</f>
        <v>6801.868161360001</v>
      </c>
      <c r="T123" s="15"/>
    </row>
    <row r="124" spans="1:20" ht="39" customHeight="1">
      <c r="A124" s="29" t="s">
        <v>295</v>
      </c>
      <c r="B124" s="56" t="s">
        <v>255</v>
      </c>
      <c r="C124" s="57" t="s">
        <v>256</v>
      </c>
      <c r="D124" s="58"/>
      <c r="E124" s="56"/>
      <c r="F124" s="56"/>
      <c r="G124" s="56"/>
      <c r="H124" s="56"/>
      <c r="I124" s="56"/>
      <c r="J124" s="56"/>
      <c r="K124" s="59"/>
      <c r="L124" s="59"/>
      <c r="M124" s="59"/>
      <c r="N124" s="30">
        <f aca="true" t="shared" si="3" ref="N124:S124">N7</f>
        <v>229981.71000000002</v>
      </c>
      <c r="O124" s="30">
        <f t="shared" si="3"/>
        <v>13002.220000000001</v>
      </c>
      <c r="P124" s="30">
        <f t="shared" si="3"/>
        <v>247128.27</v>
      </c>
      <c r="Q124" s="30">
        <f t="shared" si="3"/>
        <v>350004.32238</v>
      </c>
      <c r="R124" s="30">
        <f t="shared" si="3"/>
        <v>205985.4146828</v>
      </c>
      <c r="S124" s="30">
        <f t="shared" si="3"/>
        <v>247854.64051440248</v>
      </c>
      <c r="T124" s="31"/>
    </row>
    <row r="128" spans="2:16" ht="18.75" customHeight="1">
      <c r="B128" s="153" t="s">
        <v>189</v>
      </c>
      <c r="C128" s="153"/>
      <c r="D128" s="153"/>
      <c r="E128" s="82"/>
      <c r="F128" s="82"/>
      <c r="G128" s="82"/>
      <c r="H128" s="82"/>
      <c r="I128" s="82"/>
      <c r="J128" s="82"/>
      <c r="K128" s="82"/>
      <c r="L128" s="82"/>
      <c r="M128" s="82"/>
      <c r="N128" s="153" t="s">
        <v>190</v>
      </c>
      <c r="O128" s="153"/>
      <c r="P128" s="153"/>
    </row>
    <row r="129" spans="2:16" ht="18">
      <c r="B129" s="82"/>
      <c r="C129" s="82"/>
      <c r="D129" s="81"/>
      <c r="E129" s="82"/>
      <c r="F129" s="82"/>
      <c r="G129" s="82"/>
      <c r="H129" s="82"/>
      <c r="I129" s="82"/>
      <c r="J129" s="82"/>
      <c r="K129" s="82"/>
      <c r="L129" s="82"/>
      <c r="M129" s="82"/>
      <c r="N129" s="83"/>
      <c r="O129" s="83"/>
      <c r="P129" s="83"/>
    </row>
    <row r="130" spans="2:16" ht="33.75" customHeight="1">
      <c r="B130" s="82"/>
      <c r="C130" s="82"/>
      <c r="D130" s="81"/>
      <c r="E130" s="82"/>
      <c r="F130" s="82"/>
      <c r="G130" s="82"/>
      <c r="H130" s="82"/>
      <c r="I130" s="82"/>
      <c r="J130" s="82"/>
      <c r="K130" s="82"/>
      <c r="L130" s="82"/>
      <c r="M130" s="82"/>
      <c r="N130" s="83"/>
      <c r="O130" s="83"/>
      <c r="P130" s="83"/>
    </row>
    <row r="131" spans="2:16" ht="20.25">
      <c r="B131" s="153" t="s">
        <v>192</v>
      </c>
      <c r="C131" s="153"/>
      <c r="D131" s="81"/>
      <c r="E131" s="82"/>
      <c r="F131" s="82"/>
      <c r="G131" s="82"/>
      <c r="H131" s="82"/>
      <c r="I131" s="82"/>
      <c r="J131" s="82"/>
      <c r="K131" s="82"/>
      <c r="L131" s="82"/>
      <c r="M131" s="82"/>
      <c r="N131" s="153" t="s">
        <v>191</v>
      </c>
      <c r="O131" s="153"/>
      <c r="P131" s="153"/>
    </row>
  </sheetData>
  <sheetProtection/>
  <autoFilter ref="B6:R124"/>
  <mergeCells count="120">
    <mergeCell ref="D88:D90"/>
    <mergeCell ref="K81:K82"/>
    <mergeCell ref="H69:H70"/>
    <mergeCell ref="J69:J70"/>
    <mergeCell ref="Q4:Q5"/>
    <mergeCell ref="K31:K33"/>
    <mergeCell ref="R4:S4"/>
    <mergeCell ref="T3:T5"/>
    <mergeCell ref="H4:J4"/>
    <mergeCell ref="K4:M4"/>
    <mergeCell ref="N4:O4"/>
    <mergeCell ref="P4:P5"/>
    <mergeCell ref="D2:Q2"/>
    <mergeCell ref="A9:A20"/>
    <mergeCell ref="B9:B20"/>
    <mergeCell ref="C9:C20"/>
    <mergeCell ref="A3:C5"/>
    <mergeCell ref="D3:D5"/>
    <mergeCell ref="E3:M3"/>
    <mergeCell ref="N3:S3"/>
    <mergeCell ref="D9:D10"/>
    <mergeCell ref="E4:G4"/>
    <mergeCell ref="A21:A22"/>
    <mergeCell ref="B21:B22"/>
    <mergeCell ref="C21:C22"/>
    <mergeCell ref="A23:A25"/>
    <mergeCell ref="B23:B25"/>
    <mergeCell ref="C23:C25"/>
    <mergeCell ref="A26:A30"/>
    <mergeCell ref="B26:B30"/>
    <mergeCell ref="C26:C30"/>
    <mergeCell ref="A31:A33"/>
    <mergeCell ref="B31:B33"/>
    <mergeCell ref="C31:C33"/>
    <mergeCell ref="A34:A35"/>
    <mergeCell ref="B34:B35"/>
    <mergeCell ref="C34:C35"/>
    <mergeCell ref="A36:A37"/>
    <mergeCell ref="B36:B37"/>
    <mergeCell ref="C36:C37"/>
    <mergeCell ref="A38:A41"/>
    <mergeCell ref="B38:B41"/>
    <mergeCell ref="C38:C41"/>
    <mergeCell ref="A42:A48"/>
    <mergeCell ref="B42:B48"/>
    <mergeCell ref="C42:C48"/>
    <mergeCell ref="A49:A54"/>
    <mergeCell ref="B49:B54"/>
    <mergeCell ref="C49:C54"/>
    <mergeCell ref="A55:A57"/>
    <mergeCell ref="B55:B57"/>
    <mergeCell ref="C55:C57"/>
    <mergeCell ref="A58:A59"/>
    <mergeCell ref="B58:B59"/>
    <mergeCell ref="C58:C59"/>
    <mergeCell ref="A60:A63"/>
    <mergeCell ref="B60:B63"/>
    <mergeCell ref="C60:C63"/>
    <mergeCell ref="A64:A68"/>
    <mergeCell ref="B64:B68"/>
    <mergeCell ref="C64:C68"/>
    <mergeCell ref="A69:A73"/>
    <mergeCell ref="B69:B73"/>
    <mergeCell ref="C69:C73"/>
    <mergeCell ref="A81:A83"/>
    <mergeCell ref="B81:B83"/>
    <mergeCell ref="C81:C83"/>
    <mergeCell ref="A74:A78"/>
    <mergeCell ref="B74:B78"/>
    <mergeCell ref="C74:C78"/>
    <mergeCell ref="A79:A80"/>
    <mergeCell ref="B79:B80"/>
    <mergeCell ref="C79:C80"/>
    <mergeCell ref="A87:A90"/>
    <mergeCell ref="B87:B90"/>
    <mergeCell ref="C87:C90"/>
    <mergeCell ref="A84:A86"/>
    <mergeCell ref="B84:B86"/>
    <mergeCell ref="C84:C86"/>
    <mergeCell ref="C94:C96"/>
    <mergeCell ref="A97:A100"/>
    <mergeCell ref="B97:B100"/>
    <mergeCell ref="C97:C100"/>
    <mergeCell ref="A106:A110"/>
    <mergeCell ref="B106:B110"/>
    <mergeCell ref="A94:A96"/>
    <mergeCell ref="B94:B96"/>
    <mergeCell ref="B101:B103"/>
    <mergeCell ref="T23:T25"/>
    <mergeCell ref="L31:L33"/>
    <mergeCell ref="M31:M33"/>
    <mergeCell ref="K26:K27"/>
    <mergeCell ref="M26:M27"/>
    <mergeCell ref="N128:P128"/>
    <mergeCell ref="N131:P131"/>
    <mergeCell ref="Q81:Q83"/>
    <mergeCell ref="A101:A103"/>
    <mergeCell ref="B122:B123"/>
    <mergeCell ref="B128:D128"/>
    <mergeCell ref="B131:C131"/>
    <mergeCell ref="A116:A120"/>
    <mergeCell ref="B116:B120"/>
    <mergeCell ref="C116:C120"/>
    <mergeCell ref="A122:A123"/>
    <mergeCell ref="C122:C123"/>
    <mergeCell ref="R81:R83"/>
    <mergeCell ref="D81:D83"/>
    <mergeCell ref="E81:E83"/>
    <mergeCell ref="F81:F83"/>
    <mergeCell ref="C106:C110"/>
    <mergeCell ref="A111:A115"/>
    <mergeCell ref="B111:B115"/>
    <mergeCell ref="C111:C115"/>
    <mergeCell ref="S81:S83"/>
    <mergeCell ref="G81:G83"/>
    <mergeCell ref="N81:N83"/>
    <mergeCell ref="O81:O83"/>
    <mergeCell ref="P81:P83"/>
    <mergeCell ref="L81:L82"/>
    <mergeCell ref="M81:M82"/>
  </mergeCells>
  <printOptions/>
  <pageMargins left="0.66" right="0.42" top="0.72" bottom="0.83" header="0.39" footer="0.5"/>
  <pageSetup fitToHeight="0" fitToWidth="1" horizontalDpi="600" verticalDpi="600" orientation="landscape" paperSize="8" scale="6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2014-04-28T14:05:24Z</cp:lastPrinted>
  <dcterms:created xsi:type="dcterms:W3CDTF">2007-10-09T08:43:44Z</dcterms:created>
  <dcterms:modified xsi:type="dcterms:W3CDTF">2014-05-21T13:18:45Z</dcterms:modified>
  <cp:category/>
  <cp:version/>
  <cp:contentType/>
  <cp:contentStatus/>
</cp:coreProperties>
</file>