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2330" activeTab="0"/>
  </bookViews>
  <sheets>
    <sheet name="2017 " sheetId="1" r:id="rId1"/>
  </sheets>
  <definedNames>
    <definedName name="_xlnm._FilterDatabase" localSheetId="0" hidden="1">'2017 '!$B$9:$I$363</definedName>
    <definedName name="_xlnm.Print_Titles" localSheetId="0">'2017 '!$9:$10</definedName>
    <definedName name="_xlnm.Print_Area" localSheetId="0">'2017 '!$A$1:$I$363</definedName>
  </definedNames>
  <calcPr fullCalcOnLoad="1"/>
</workbook>
</file>

<file path=xl/sharedStrings.xml><?xml version="1.0" encoding="utf-8"?>
<sst xmlns="http://schemas.openxmlformats.org/spreadsheetml/2006/main" count="1965" uniqueCount="385">
  <si>
    <t>Муниципальная  программа "Развитие муниципальной службы в Отрадненском городском поселении Кировского муниципального района Ленинградской области"</t>
  </si>
  <si>
    <t>Обеспечение деятельности аппаратов органов местного самоуправления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</si>
  <si>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</si>
  <si>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</si>
  <si>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</si>
  <si>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</si>
  <si>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</si>
  <si>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</si>
  <si>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</si>
  <si>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</si>
  <si>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</si>
  <si>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</si>
  <si>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</si>
  <si>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</si>
  <si>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</si>
  <si>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</si>
  <si>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</si>
  <si>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</si>
  <si>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</si>
  <si>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</si>
  <si>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</si>
  <si>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</si>
  <si>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</si>
  <si>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</si>
  <si>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</si>
  <si>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</si>
  <si>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</si>
  <si>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</si>
  <si>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</si>
  <si>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 xml:space="preserve"> Ведомственная структура расходов бюджета</t>
  </si>
  <si>
    <t>№ п/п</t>
  </si>
  <si>
    <t>Г</t>
  </si>
  <si>
    <t>Доп КР</t>
  </si>
  <si>
    <t>4</t>
  </si>
  <si>
    <t>5</t>
  </si>
  <si>
    <t>6</t>
  </si>
  <si>
    <t>7</t>
  </si>
  <si>
    <t>8</t>
  </si>
  <si>
    <t>9</t>
  </si>
  <si>
    <t>004</t>
  </si>
  <si>
    <t>000</t>
  </si>
  <si>
    <t xml:space="preserve"> 004</t>
  </si>
  <si>
    <t>941</t>
  </si>
  <si>
    <t>ИТОГО:</t>
  </si>
  <si>
    <t>Бюджетные ассигнования на год (тысяч рублей)</t>
  </si>
  <si>
    <t>1</t>
  </si>
  <si>
    <t>111</t>
  </si>
  <si>
    <t>866</t>
  </si>
  <si>
    <t>915</t>
  </si>
  <si>
    <t>Образование</t>
  </si>
  <si>
    <t>Молодежная политика и оздоровление детей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</si>
  <si>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</si>
  <si>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</si>
  <si>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Культура и кинематография </t>
  </si>
  <si>
    <t>Массовый спорт</t>
  </si>
  <si>
    <t>Обеспечение пожарной безопасности</t>
  </si>
  <si>
    <t>Обслуживание внутреннего государственного и муниципального долга</t>
  </si>
  <si>
    <t>Обеспечение деятельности финансовых органов</t>
  </si>
  <si>
    <t>917</t>
  </si>
  <si>
    <t>916</t>
  </si>
  <si>
    <t>Другие вопросы в области национальной безопасности и правоохранительной деятельности</t>
  </si>
  <si>
    <t>540</t>
  </si>
  <si>
    <t>Резервные средства</t>
  </si>
  <si>
    <t>870</t>
  </si>
  <si>
    <t>365</t>
  </si>
  <si>
    <t>810</t>
  </si>
  <si>
    <t>Обслуживание муниципального долга</t>
  </si>
  <si>
    <t>Администрация  Отрадненского городского поселения Кировского муниципального района Ленинградской области</t>
  </si>
  <si>
    <t>Совет депутатов Отрадненского городского поселения Кировского муниципального района Ленинградской области</t>
  </si>
  <si>
    <t>2</t>
  </si>
  <si>
    <t>3</t>
  </si>
  <si>
    <t>Утверждена</t>
  </si>
  <si>
    <t>Другие вопросы в области физической культуры и спорта</t>
  </si>
  <si>
    <t>Муниципальная программа "Развитие и поддержка малого и среднего предпринимательства на территории МО "Город Отрадное"</t>
  </si>
  <si>
    <t xml:space="preserve">решением  совета  депутатов </t>
  </si>
  <si>
    <t>Средства массовой информации</t>
  </si>
  <si>
    <t>Дорожное хозяйство (дорожные фонды)</t>
  </si>
  <si>
    <t>Другие вопросы в области национальной экономики</t>
  </si>
  <si>
    <t>2.</t>
  </si>
  <si>
    <t>Другие вопросы в области жилищно-коммунального хозяйства</t>
  </si>
  <si>
    <t>100</t>
  </si>
  <si>
    <t>Обеспечение деятельности Главы местной администрации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</si>
  <si>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</si>
  <si>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</si>
  <si>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</si>
  <si>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</si>
  <si>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110</t>
  </si>
  <si>
    <t>120</t>
  </si>
  <si>
    <t>240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</si>
  <si>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</si>
  <si>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</si>
  <si>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850</t>
  </si>
  <si>
    <t>410</t>
  </si>
  <si>
    <t>610</t>
  </si>
  <si>
    <t>320</t>
  </si>
  <si>
    <t>310</t>
  </si>
  <si>
    <t>Расходы на выплаты персоналу казенных учреждений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</si>
  <si>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</si>
  <si>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</si>
  <si>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</si>
  <si>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</si>
  <si>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Бюджетные инвестиции </t>
  </si>
  <si>
    <t>Субсидии бюджетным учреждениям</t>
  </si>
  <si>
    <t>Уплата налогов, сборов и иных платежей</t>
  </si>
  <si>
    <t>Муниципальная программа "Развитие социо-культурного пространства МО "Город Отрадное"</t>
  </si>
  <si>
    <t>730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</si>
  <si>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</si>
  <si>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</si>
  <si>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</si>
  <si>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Предоставление  финансовой помощи гражданам  на возмещение затрат в целях выполнения работ по монтажу теплопотребляющих энергоустановок, затрат по газификации индивидуальных жилых домов</t>
  </si>
  <si>
    <t xml:space="preserve">Непрограммные расходы </t>
  </si>
  <si>
    <t>МО  "Город Отрадное" третьего созыва</t>
  </si>
  <si>
    <t>Муниципальная программа "Безопасность на территории Отрадненского городского поселения Кировского муниципального района Ленинградской области"</t>
  </si>
  <si>
    <t xml:space="preserve">Муниципальная программа "Поддержка и развитие жилищно-коммунального хозяйства, транспортной инфраструктуры и благоустройства на территории МО "Город Отрадное" </t>
  </si>
  <si>
    <t>840</t>
  </si>
  <si>
    <t>04</t>
  </si>
  <si>
    <t>67 0 00 00000</t>
  </si>
  <si>
    <t>67 4 09 00000</t>
  </si>
  <si>
    <t>67 4 00 00000</t>
  </si>
  <si>
    <t>67 4 09 00210</t>
  </si>
  <si>
    <t>67 4 09 00220</t>
  </si>
  <si>
    <t>67 4 09 00230</t>
  </si>
  <si>
    <t>67 5 09 00000</t>
  </si>
  <si>
    <t>67 5 00 00000</t>
  </si>
  <si>
    <t>01</t>
  </si>
  <si>
    <t>67 5 09 00210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</si>
  <si>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</si>
  <si>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</si>
  <si>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 </t>
  </si>
  <si>
    <t>67 9 00 00000</t>
  </si>
  <si>
    <t>67 9 09 00000</t>
  </si>
  <si>
    <t>67 9 09 71330</t>
  </si>
  <si>
    <t>67 9 09 71340</t>
  </si>
  <si>
    <t>98 0 00 00000</t>
  </si>
  <si>
    <t>98 9 00 00000</t>
  </si>
  <si>
    <t>98 9 09 00000</t>
  </si>
  <si>
    <t>98 9 09 96040</t>
  </si>
  <si>
    <t>98 9 09 96010</t>
  </si>
  <si>
    <t>06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</si>
  <si>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</si>
  <si>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</si>
  <si>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>98 9 09 10050</t>
  </si>
  <si>
    <t xml:space="preserve">Резервный фонд администрации муниципального образования </t>
  </si>
  <si>
    <t>11</t>
  </si>
  <si>
    <t>43 0 00 00000</t>
  </si>
  <si>
    <t>43 1 00 00000</t>
  </si>
  <si>
    <t xml:space="preserve">Подпрограмма "Реализация мероприятий по гражданской обороне, предупреждению и ликвидации последствий аварий, катастроф, стихийных бедствий и чрезвычайных ситуаций, в том числе обусловленных проявлением терроризма и экстремизма, совершенствованию городского звена областной подсистемы РСЧС" </t>
  </si>
  <si>
    <t xml:space="preserve">Услуги охраны и техническое обслуживание кнопок тревожной сигнализации </t>
  </si>
  <si>
    <t>13</t>
  </si>
  <si>
    <t>02</t>
  </si>
  <si>
    <t>03</t>
  </si>
  <si>
    <t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</t>
  </si>
  <si>
    <t>43 2 00 00000</t>
  </si>
  <si>
    <t xml:space="preserve">Выполнение мероприятий по противопожарной безопасности на муниципальных объектах </t>
  </si>
  <si>
    <t xml:space="preserve">Обслуживание охранной пожарной сигнализации  </t>
  </si>
  <si>
    <t>44 0 00 00000</t>
  </si>
  <si>
    <t xml:space="preserve">Создание условий для профессионального развития и подготовки кадров </t>
  </si>
  <si>
    <t>98 9 09 10030</t>
  </si>
  <si>
    <t>98 9 09 10110</t>
  </si>
  <si>
    <t>98 9 09 10310</t>
  </si>
  <si>
    <t xml:space="preserve">Премирование по постановлению администрации в связи с юбилеем и вне системы оплаты труда </t>
  </si>
  <si>
    <t xml:space="preserve">Расчеты за услуги по начислению и выплате муниципальных субсидий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</si>
  <si>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</si>
  <si>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98 0 09 00000</t>
  </si>
  <si>
    <t>98 9 09 51180</t>
  </si>
  <si>
    <t>На осуществление первичного воинского учета на территориях, где отсутствуют военные комиссариаты</t>
  </si>
  <si>
    <t>09</t>
  </si>
  <si>
    <t>10</t>
  </si>
  <si>
    <t>14</t>
  </si>
  <si>
    <t xml:space="preserve">Подпрограмма "Обеспечение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области" </t>
  </si>
  <si>
    <t xml:space="preserve">Поддержание в готовности источников наружного противопожарного водоснабжения, в том числе ремонт и установка новых пожарных гидрантов </t>
  </si>
  <si>
    <t xml:space="preserve">Противопожарная пропаганда и обучение жителей города мерам пожарной безопасности </t>
  </si>
  <si>
    <t>43 3 00 00000</t>
  </si>
  <si>
    <t xml:space="preserve">Подпрограмма "Профилактика преступлений и иных правонарушений, создание условий для деятельности добровольных формирований населения по охране общественного порядка на территории города Отрадное" </t>
  </si>
  <si>
    <t>12</t>
  </si>
  <si>
    <t>05</t>
  </si>
  <si>
    <t>98 9 09 10350</t>
  </si>
  <si>
    <t>81 0 00 00000</t>
  </si>
  <si>
    <t>81 1 00 00000</t>
  </si>
  <si>
    <t>Подпрограмма  "Развитие системы поддержки малого предпринимательства и повышение эффективности ее использования"</t>
  </si>
  <si>
    <t xml:space="preserve">Обеспечение и организация мероприятий </t>
  </si>
  <si>
    <t>42 0 00 00000</t>
  </si>
  <si>
    <t>42 3 00 00000</t>
  </si>
  <si>
    <t xml:space="preserve">Подпрограмма "Обеспечение функционирования и развития жилищно-коммунальной инфраструктуры и повышение энергоэффективности" </t>
  </si>
  <si>
    <t>Расходы на обеспечение деятельности муниципальных казенных учреждений</t>
  </si>
  <si>
    <t xml:space="preserve">Организация и осуществление мероприятий  по ликвидации несанкционированных свалок </t>
  </si>
  <si>
    <t xml:space="preserve">Организация и осуществление мероприятий  по обустройству детских и спортивных площадок </t>
  </si>
  <si>
    <t>Организация и осуществление мероприятий  по содержанию мест захоронений</t>
  </si>
  <si>
    <t xml:space="preserve">Организация и осуществление прочих мероприятий по благоустройству </t>
  </si>
  <si>
    <t xml:space="preserve">Организация и проведение мероприятий в целях энергосбережения и повышения энергетической эффективности на территории МО "Город Отрадное" </t>
  </si>
  <si>
    <t xml:space="preserve">Организация и осуществление мероприятий по устройству тротуаров и пешеходных дорожек </t>
  </si>
  <si>
    <t xml:space="preserve">Подпрограмма "Развитие и усовершенствование дорожного хозяйства МО "Город Отрадное" </t>
  </si>
  <si>
    <t>Подпрограмма "Благоустройство территории МО "Город Отрадное"</t>
  </si>
  <si>
    <t>Субсидии на возмещение части затрат организациям, предоставляющим услуги по вывозу ТБО</t>
  </si>
  <si>
    <t xml:space="preserve">Осуществление мероприятий по содержанию уличного освещения </t>
  </si>
  <si>
    <t xml:space="preserve">Разработка ПСД по газификации жилого фонда  МО "Город Отрадное", экспертиза проектной документации и  проверка достоверности определения сметной стоимости </t>
  </si>
  <si>
    <t xml:space="preserve">Мероприятия в области коммунального хозяйства </t>
  </si>
  <si>
    <t xml:space="preserve">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</si>
  <si>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</si>
  <si>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Подпрограмма "Молодежь города Отрадное"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</si>
  <si>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</si>
  <si>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07</t>
  </si>
  <si>
    <t>41 0 00 00000</t>
  </si>
  <si>
    <t>41 2 00 00000</t>
  </si>
  <si>
    <t xml:space="preserve">Подпрограмма "Обеспечение условий реализации муниципальной программы" </t>
  </si>
  <si>
    <t xml:space="preserve">Расходы на обеспечение деятельности муниципальных казенных учреждений </t>
  </si>
  <si>
    <t>41 5 00 00000</t>
  </si>
  <si>
    <t>Предоставление муниципальным бюджетным и автономным учреждениям субсидий</t>
  </si>
  <si>
    <t xml:space="preserve">Оснащение оборудованием муниципальных бюджетных учреждений культуры </t>
  </si>
  <si>
    <t>43 1 0 00000</t>
  </si>
  <si>
    <t xml:space="preserve">Подпрограмма "Развитие культуры  на территории МО "Город Отрадное" </t>
  </si>
  <si>
    <t xml:space="preserve">Организация и проведение мероприятий в МКУ "Отрадненская городская библиотека" </t>
  </si>
  <si>
    <t xml:space="preserve">Организация и проведение мероприятий в МБУК "КЦ "Фортуна" </t>
  </si>
  <si>
    <t xml:space="preserve">Организация и проведение мероприятий </t>
  </si>
  <si>
    <t>41 1 00 00000</t>
  </si>
  <si>
    <t>08</t>
  </si>
  <si>
    <t>98 9 09 03080</t>
  </si>
  <si>
    <t xml:space="preserve">Предоставление гражданам субсидий на оплату жилого помещения и коммунальных услуг </t>
  </si>
  <si>
    <t>98 9 09 03190</t>
  </si>
  <si>
    <t>98 9 09 03480</t>
  </si>
  <si>
    <t xml:space="preserve">Подпрограмма "Развитие физической культуры, спорта и здорового образа жизни на территории МО "Город Отрадное" </t>
  </si>
  <si>
    <t xml:space="preserve">Строительство стадиона с искусственным покрытием, г. Отрадное  </t>
  </si>
  <si>
    <t>98 9 09 10010</t>
  </si>
  <si>
    <t xml:space="preserve">Процентные платежи по муниципальному долгу </t>
  </si>
  <si>
    <t>41 4 00 00000</t>
  </si>
  <si>
    <t xml:space="preserve">Предоставление муниципальным бюджетным и автономным учреждениям субсидий </t>
  </si>
  <si>
    <t>67 1 00 00000</t>
  </si>
  <si>
    <t>67 1 09 00000</t>
  </si>
  <si>
    <t>67 1 09 00210</t>
  </si>
  <si>
    <t>67 3 09 00000</t>
  </si>
  <si>
    <t>67 3 00 00000</t>
  </si>
  <si>
    <t>67 3 09 00220</t>
  </si>
  <si>
    <t>67 3 09 00230</t>
  </si>
  <si>
    <t>98 9 09 96090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</si>
  <si>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</si>
  <si>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Подпрограмма "Развитие средств массовой информации на территории МО "Город Отрадное" </t>
  </si>
  <si>
    <t>41 3 00 00000</t>
  </si>
  <si>
    <t>42 4 00 00000</t>
  </si>
  <si>
    <t>42 2 00 00000</t>
  </si>
  <si>
    <t>98 9 09 15500</t>
  </si>
  <si>
    <t>98 9 09 15000</t>
  </si>
  <si>
    <t xml:space="preserve">Мероприятия в области жилищного хозяйства </t>
  </si>
  <si>
    <t xml:space="preserve">Мероприятия на проведение капитального ремонта (ремонта) общего имущества многоквартирных домов муниципального жилищного фонда </t>
  </si>
  <si>
    <t xml:space="preserve">Мероприятия по оплате стоимости превышения общей площади расселяемых жилых помещений  </t>
  </si>
  <si>
    <t xml:space="preserve">Подпрограмма "Переселение граждан из аварийного жилищного фонда с учетом необходимости развития малоэтажного жилищного строительства на территории МО "Город Отрадное" </t>
  </si>
  <si>
    <t>42 1 00 00000</t>
  </si>
  <si>
    <t xml:space="preserve">Капитальный ремонт и ремонт автомобильных дорог общего пользования местного значения </t>
  </si>
  <si>
    <t xml:space="preserve">Мероприятия по содержанию  дорог общего пользования </t>
  </si>
  <si>
    <t>Мероприятия по ремонту  дорог общего пользования</t>
  </si>
  <si>
    <t xml:space="preserve">Мероприятия по ремонту дворовых территорий </t>
  </si>
  <si>
    <t xml:space="preserve">Организация мероприятий по содержанию ЕДДС </t>
  </si>
  <si>
    <t xml:space="preserve">Организация мероприятий по обеспечению безопасности людей на водных объектах, мероприятия по предупреждению чрезвычайных ситуаций (пропуск паводковых вод) </t>
  </si>
  <si>
    <t xml:space="preserve">Создание резервов материально-технических средств для проведения аварийно-спасательных работ </t>
  </si>
  <si>
    <t xml:space="preserve">Подготовка и поддержание в готовности органов управления, сил и средств городского звена областной подсистемы РСЧС и гражданской обороны </t>
  </si>
  <si>
    <t>98 9 09 96100</t>
  </si>
  <si>
    <t>44 0 01 10180</t>
  </si>
  <si>
    <t>44 0 01 00000</t>
  </si>
  <si>
    <t>43 1 01 00000</t>
  </si>
  <si>
    <t>43 1 01 13420</t>
  </si>
  <si>
    <t>Основное мероприятие "Строительство спортивных объектов"</t>
  </si>
  <si>
    <t>41 3 02 00000</t>
  </si>
  <si>
    <t>41 3 02 80570</t>
  </si>
  <si>
    <t>Основное мероприятие "Организация и проведение официальных физкультурных мероприятий среди населения"</t>
  </si>
  <si>
    <t>41 3 01 12010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</si>
  <si>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</si>
  <si>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Основное мероприятие"Обеспечение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</si>
  <si>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мероприятие"Обеспечение и поддержание в постоянной готовности системы пожарной безопасности"</t>
  </si>
  <si>
    <t>Основное мероприятие"Повышение уровня общественной безопасности"</t>
  </si>
  <si>
    <t>Основное мероприятие"Содержание, капитальный ремонт (ремонт) дорог общего пользования и дворовых территорий"</t>
  </si>
  <si>
    <t>Основное мероприятие"Информационная, консультационная поддержка субъектов малого и среднего предпринимательства"</t>
  </si>
  <si>
    <t>Основное мероприятие"Переселение граждан из аварийного жилищного фонда"</t>
  </si>
  <si>
    <t>Основное мероприятие"Благоустройство территории МО "Город Отрадное""</t>
  </si>
  <si>
    <t>Основное мероприятие"Организация и проведение мероприятий в сфере культуры"</t>
  </si>
  <si>
    <t>Основное мероприятие"Развитие и модернизация объектов культуры"</t>
  </si>
  <si>
    <t>Основное мероприятие "Поддержка средств массовой информации"</t>
  </si>
  <si>
    <t>Основное мероприятие"Создание условий для эффективной деятельности органов местного самоуправления"</t>
  </si>
  <si>
    <t>43 2 01 00000</t>
  </si>
  <si>
    <t>43 2 01 13470</t>
  </si>
  <si>
    <t>43 2 01 13480</t>
  </si>
  <si>
    <t>43 1 01 13370</t>
  </si>
  <si>
    <t>43 1 01 13410</t>
  </si>
  <si>
    <t>43 1 01 13430</t>
  </si>
  <si>
    <t>43 1 01 13500</t>
  </si>
  <si>
    <t>43 2 01 13440</t>
  </si>
  <si>
    <t>43 2 01 13460</t>
  </si>
  <si>
    <t>43 3 01 00000</t>
  </si>
  <si>
    <t>42 2 01 00000</t>
  </si>
  <si>
    <t>42 2 01 11400</t>
  </si>
  <si>
    <t>42 2 01 11440</t>
  </si>
  <si>
    <t>42 2 01 11450</t>
  </si>
  <si>
    <t>81 1 01 14590</t>
  </si>
  <si>
    <t>42 2 01 S0140</t>
  </si>
  <si>
    <t>42 1 01 00000</t>
  </si>
  <si>
    <t>42 1 01 80510</t>
  </si>
  <si>
    <t>42 3 01 00000</t>
  </si>
  <si>
    <t>42 3 01 15090</t>
  </si>
  <si>
    <t>42 3 01 15030</t>
  </si>
  <si>
    <t>42 3 02 00000</t>
  </si>
  <si>
    <t>42 3 02 15630</t>
  </si>
  <si>
    <t>42 3 02 06070</t>
  </si>
  <si>
    <t>42 3 02 06780</t>
  </si>
  <si>
    <t>42 3 02 82170</t>
  </si>
  <si>
    <t>42 3 02 80560</t>
  </si>
  <si>
    <t>41 5 01 00240</t>
  </si>
  <si>
    <t>41 5 01  00240</t>
  </si>
  <si>
    <t>41 5 01 00250</t>
  </si>
  <si>
    <t>41 5 01 11970</t>
  </si>
  <si>
    <t>42 4 01 00000</t>
  </si>
  <si>
    <t>42 4 01 06790</t>
  </si>
  <si>
    <t>42 4 01 15610</t>
  </si>
  <si>
    <t>42 4 01 15620</t>
  </si>
  <si>
    <t>42 4 01 15640</t>
  </si>
  <si>
    <t>42 4 01 15650</t>
  </si>
  <si>
    <t>42 4 01 15660</t>
  </si>
  <si>
    <t>41 2 01 00000</t>
  </si>
  <si>
    <t>41 2 01 10440</t>
  </si>
  <si>
    <t>41 2 01 10450</t>
  </si>
  <si>
    <t>41 1 01 00000</t>
  </si>
  <si>
    <t>41 1 01 11990</t>
  </si>
  <si>
    <t>41 1 01 12000</t>
  </si>
  <si>
    <t>41 4 01 00000</t>
  </si>
  <si>
    <t>41 4 01 00250</t>
  </si>
  <si>
    <t>Основное мероприятие"Поддержка и развитие жилищного хозяйства"</t>
  </si>
  <si>
    <t>Основное мероприятие"Поддержка и развитие коммунального хозяйства"</t>
  </si>
  <si>
    <t>42 2 02 00000</t>
  </si>
  <si>
    <t>42 2 02 15600</t>
  </si>
  <si>
    <t>Основное мероприятие "Устройство тротуаров и пешеходных дорожек "</t>
  </si>
  <si>
    <t>42 3 03 00000</t>
  </si>
  <si>
    <t xml:space="preserve">Основное мероприятие "Обеспечение реализации энергосбережающих мероприятий" </t>
  </si>
  <si>
    <t>42 3 03 10170</t>
  </si>
  <si>
    <t>42 3 04 00000</t>
  </si>
  <si>
    <t>42 3 04 00240</t>
  </si>
  <si>
    <t>Основное мероприятие "Обеспечение устойчивого функционирования и развития жилищно-коммунального хозяйства"</t>
  </si>
  <si>
    <t>Осуществление части полномочий поселений по организации и осуществлению мероприятий по ГО и ЧС</t>
  </si>
  <si>
    <t xml:space="preserve">Мероприятия по землеустройству и землепользованию </t>
  </si>
  <si>
    <t>41 5 01 00000</t>
  </si>
  <si>
    <t>81 1 01 00000</t>
  </si>
  <si>
    <t>41 3 01 00000</t>
  </si>
  <si>
    <t>98 9 09 10100</t>
  </si>
  <si>
    <t xml:space="preserve">Расчеты за услуги по начислению и сбору платы за найм </t>
  </si>
  <si>
    <t>41 4 01 10460</t>
  </si>
  <si>
    <t>Информирование жителей о развитии муниципального образования и деятельности органов местного самоуправления посредством телерадиовещания</t>
  </si>
  <si>
    <t>Основное мероприятие"Обеспечение отдыха, оздоровления, занятости детей и молодежи"</t>
  </si>
  <si>
    <t>42 1 01 S9602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</si>
  <si>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</si>
  <si>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</si>
  <si>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360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</si>
  <si>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</si>
  <si>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</si>
  <si>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Проектирование и строительство инженерной и транспортной инфраструктуры</t>
  </si>
  <si>
    <t>42 3 02 S0780</t>
  </si>
  <si>
    <t>Иные выплаты населению</t>
  </si>
  <si>
    <t>456</t>
  </si>
  <si>
    <t xml:space="preserve">Субсидии бюджетным учреждениям </t>
  </si>
  <si>
    <t xml:space="preserve">Обеспечение выплат стимулирующего характера работникам муниципальных учреждений культуры Ленинградской области </t>
  </si>
  <si>
    <t>41 5 01 70360</t>
  </si>
  <si>
    <t>МО "Город Отрадное" на 2017 год</t>
  </si>
  <si>
    <t>Транспорт</t>
  </si>
  <si>
    <t>42 3 02 S4270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</si>
  <si>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</si>
  <si>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00</t>
  </si>
  <si>
    <t>Расширение и обслуживание аппаратно-программного комплекса автоматизированной информационной системы "Безопасный город"</t>
  </si>
  <si>
    <t>43 3 01 13511</t>
  </si>
  <si>
    <t>Строительство наружной сети канализации и водоснабжения  микрорайона «Аэрогеодезия»</t>
  </si>
  <si>
    <t xml:space="preserve">(Приложение 8) </t>
  </si>
  <si>
    <t>98 9 09 06520</t>
  </si>
  <si>
    <t>Организация транспортного обслуживания по перевозке пассажиров по социально значимому автобусному маршруту</t>
  </si>
  <si>
    <t xml:space="preserve">Доплаты к пенсиям муниципальных служащих </t>
  </si>
  <si>
    <t>98 9 09 15980</t>
  </si>
  <si>
    <t>Субсидии на возмещение части затрат организациям, предоставляющим услуги по перевозке пассажиров по социально значимому автобусному маршруту</t>
  </si>
  <si>
    <t>98 9 09 10410</t>
  </si>
  <si>
    <t>Информирование жителей в СМИ о развитии муниципального образования</t>
  </si>
  <si>
    <t>98 909  96050</t>
  </si>
  <si>
    <t>98 9 09 96050</t>
  </si>
  <si>
    <t xml:space="preserve">Осуществление части полномочий поселений в сфере архитектуры и градостроительства </t>
  </si>
  <si>
    <t>98 909  96040</t>
  </si>
  <si>
    <t>42 2 01 70140</t>
  </si>
  <si>
    <t>016</t>
  </si>
  <si>
    <t>794</t>
  </si>
  <si>
    <t>42 3 02 74270</t>
  </si>
  <si>
    <t>014</t>
  </si>
  <si>
    <t>Другие вопросы в области средств массовой информации</t>
  </si>
  <si>
    <t>от 08 декабря 2016 г. № 55</t>
  </si>
  <si>
    <t>42 4 01 74390</t>
  </si>
  <si>
    <t>42 4 01 S4390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</si>
</sst>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RUB&quot;#,##0;\-&quot;RUB&quot;#,##0"/>
    <numFmt numFmtId="173" formatCode="&quot;RUB&quot;#,##0;[Red]\-&quot;RUB&quot;#,##0"/>
    <numFmt numFmtId="174" formatCode="&quot;RUB&quot;#,##0.00;\-&quot;RUB&quot;#,##0.00"/>
    <numFmt numFmtId="175" formatCode="&quot;RUB&quot;#,##0.00;[Red]\-&quot;RUB&quot;#,##0.00"/>
    <numFmt numFmtId="176" formatCode="_-&quot;RUB&quot;* #,##0_-;\-&quot;RUB&quot;* #,##0_-;_-&quot;RUB&quot;* &quot;-&quot;_-;_-@_-"/>
    <numFmt numFmtId="177" formatCode="_-* #,##0_-;\-* #,##0_-;_-* &quot;-&quot;_-;_-@_-"/>
    <numFmt numFmtId="178" formatCode="_-&quot;RUB&quot;* #,##0.00_-;\-&quot;RUB&quot;* #,##0.00_-;_-&quot;RUB&quot;* &quot;-&quot;??_-;_-@_-"/>
    <numFmt numFmtId="179" formatCode="_-* #,##0.00_-;\-* #,##0.00_-;_-* &quot;-&quot;??_-;_-@_-"/>
    <numFmt numFmtId="180" formatCode="#,##0.0"/>
    <numFmt numFmtId="181" formatCode="0.0"/>
    <numFmt numFmtId="182" formatCode="#,##0&quot; -&quot;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0"/>
    <numFmt numFmtId="189" formatCode="0000"/>
    <numFmt numFmtId="190" formatCode="000"/>
    <numFmt numFmtId="191" formatCode="#,##0.0_р_."/>
    <numFmt numFmtId="192" formatCode="#,##0_р_."/>
    <numFmt numFmtId="193" formatCode="#,##0.000"/>
    <numFmt numFmtId="194" formatCode="#,##0.0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hair"/>
    </border>
    <border>
      <left style="hair"/>
      <right style="medium"/>
      <top style="medium"/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ck"/>
    </border>
    <border>
      <left style="thin"/>
      <right style="thin"/>
      <top style="hair"/>
      <bottom style="thick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>
        <color indexed="8"/>
      </top>
      <bottom style="thin"/>
    </border>
    <border>
      <left style="medium"/>
      <right style="thin"/>
      <top style="medium"/>
      <bottom style="thick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49" fontId="7" fillId="6" borderId="11" xfId="53" applyNumberFormat="1" applyFont="1" applyFill="1" applyBorder="1" applyAlignment="1" applyProtection="1">
      <alignment horizontal="center" vertical="center" wrapText="1"/>
      <protection/>
    </xf>
    <xf numFmtId="49" fontId="8" fillId="6" borderId="11" xfId="53" applyNumberFormat="1" applyFont="1" applyFill="1" applyBorder="1" applyAlignment="1" applyProtection="1">
      <alignment horizontal="center" vertical="center" wrapText="1"/>
      <protection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wrapText="1"/>
    </xf>
    <xf numFmtId="49" fontId="11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wrapText="1"/>
    </xf>
    <xf numFmtId="49" fontId="9" fillId="0" borderId="18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center" wrapText="1"/>
    </xf>
    <xf numFmtId="49" fontId="9" fillId="0" borderId="22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 wrapText="1"/>
    </xf>
    <xf numFmtId="49" fontId="9" fillId="0" borderId="23" xfId="0" applyNumberFormat="1" applyFont="1" applyFill="1" applyBorder="1" applyAlignment="1">
      <alignment horizontal="center"/>
    </xf>
    <xf numFmtId="180" fontId="9" fillId="0" borderId="2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 wrapText="1"/>
    </xf>
    <xf numFmtId="180" fontId="9" fillId="0" borderId="26" xfId="0" applyNumberFormat="1" applyFont="1" applyFill="1" applyBorder="1" applyAlignment="1">
      <alignment horizontal="right" wrapText="1"/>
    </xf>
    <xf numFmtId="180" fontId="9" fillId="0" borderId="27" xfId="0" applyNumberFormat="1" applyFont="1" applyFill="1" applyBorder="1" applyAlignment="1">
      <alignment horizontal="right" wrapText="1"/>
    </xf>
    <xf numFmtId="180" fontId="9" fillId="0" borderId="28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 wrapText="1"/>
    </xf>
    <xf numFmtId="180" fontId="11" fillId="0" borderId="31" xfId="0" applyNumberFormat="1" applyFont="1" applyFill="1" applyBorder="1" applyAlignment="1">
      <alignment horizontal="right" wrapText="1"/>
    </xf>
    <xf numFmtId="180" fontId="9" fillId="0" borderId="32" xfId="0" applyNumberFormat="1" applyFont="1" applyFill="1" applyBorder="1" applyAlignment="1">
      <alignment horizontal="right" wrapText="1"/>
    </xf>
    <xf numFmtId="180" fontId="9" fillId="0" borderId="29" xfId="0" applyNumberFormat="1" applyFont="1" applyFill="1" applyBorder="1" applyAlignment="1">
      <alignment horizontal="right"/>
    </xf>
    <xf numFmtId="180" fontId="9" fillId="0" borderId="27" xfId="0" applyNumberFormat="1" applyFont="1" applyFill="1" applyBorder="1" applyAlignment="1">
      <alignment horizontal="right"/>
    </xf>
    <xf numFmtId="180" fontId="9" fillId="0" borderId="33" xfId="0" applyNumberFormat="1" applyFont="1" applyFill="1" applyBorder="1" applyAlignment="1">
      <alignment horizontal="right" wrapText="1"/>
    </xf>
    <xf numFmtId="180" fontId="9" fillId="0" borderId="34" xfId="0" applyNumberFormat="1" applyFont="1" applyFill="1" applyBorder="1" applyAlignment="1">
      <alignment horizontal="right" wrapText="1"/>
    </xf>
    <xf numFmtId="180" fontId="9" fillId="0" borderId="30" xfId="0" applyNumberFormat="1" applyFont="1" applyFill="1" applyBorder="1" applyAlignment="1">
      <alignment horizontal="right"/>
    </xf>
    <xf numFmtId="180" fontId="9" fillId="0" borderId="3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/>
    </xf>
    <xf numFmtId="0" fontId="11" fillId="0" borderId="36" xfId="0" applyFont="1" applyFill="1" applyBorder="1" applyAlignment="1">
      <alignment horizontal="left" vertical="center" wrapText="1"/>
    </xf>
    <xf numFmtId="180" fontId="11" fillId="0" borderId="37" xfId="0" applyNumberFormat="1" applyFont="1" applyFill="1" applyBorder="1" applyAlignment="1">
      <alignment horizontal="right"/>
    </xf>
    <xf numFmtId="0" fontId="11" fillId="0" borderId="38" xfId="0" applyFont="1" applyFill="1" applyBorder="1" applyAlignment="1">
      <alignment horizontal="left" vertical="center" wrapText="1"/>
    </xf>
    <xf numFmtId="180" fontId="9" fillId="0" borderId="39" xfId="0" applyNumberFormat="1" applyFont="1" applyFill="1" applyBorder="1" applyAlignment="1">
      <alignment horizontal="right" wrapText="1"/>
    </xf>
    <xf numFmtId="49" fontId="9" fillId="0" borderId="40" xfId="0" applyNumberFormat="1" applyFont="1" applyFill="1" applyBorder="1" applyAlignment="1">
      <alignment horizontal="center" wrapText="1"/>
    </xf>
    <xf numFmtId="49" fontId="9" fillId="0" borderId="40" xfId="0" applyNumberFormat="1" applyFont="1" applyFill="1" applyBorder="1" applyAlignment="1">
      <alignment horizontal="center"/>
    </xf>
    <xf numFmtId="180" fontId="9" fillId="0" borderId="41" xfId="0" applyNumberFormat="1" applyFont="1" applyFill="1" applyBorder="1" applyAlignment="1">
      <alignment horizontal="right" wrapText="1"/>
    </xf>
    <xf numFmtId="0" fontId="9" fillId="0" borderId="42" xfId="0" applyFont="1" applyFill="1" applyBorder="1" applyAlignment="1">
      <alignment horizontal="left" vertical="center" wrapText="1"/>
    </xf>
    <xf numFmtId="49" fontId="11" fillId="0" borderId="40" xfId="0" applyNumberFormat="1" applyFont="1" applyFill="1" applyBorder="1" applyAlignment="1">
      <alignment horizontal="center"/>
    </xf>
    <xf numFmtId="0" fontId="9" fillId="0" borderId="43" xfId="0" applyFont="1" applyFill="1" applyBorder="1" applyAlignment="1">
      <alignment horizontal="left" vertical="center" wrapText="1"/>
    </xf>
    <xf numFmtId="180" fontId="9" fillId="0" borderId="44" xfId="0" applyNumberFormat="1" applyFont="1" applyFill="1" applyBorder="1" applyAlignment="1">
      <alignment horizontal="right" wrapText="1"/>
    </xf>
    <xf numFmtId="0" fontId="0" fillId="0" borderId="21" xfId="0" applyBorder="1" applyAlignment="1">
      <alignment/>
    </xf>
    <xf numFmtId="0" fontId="9" fillId="0" borderId="36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 wrapText="1"/>
    </xf>
    <xf numFmtId="180" fontId="9" fillId="0" borderId="37" xfId="0" applyNumberFormat="1" applyFont="1" applyFill="1" applyBorder="1" applyAlignment="1">
      <alignment horizontal="right" wrapText="1"/>
    </xf>
    <xf numFmtId="0" fontId="9" fillId="0" borderId="45" xfId="0" applyFont="1" applyFill="1" applyBorder="1" applyAlignment="1">
      <alignment horizontal="left" vertical="center" wrapText="1"/>
    </xf>
    <xf numFmtId="49" fontId="9" fillId="0" borderId="46" xfId="0" applyNumberFormat="1" applyFont="1" applyFill="1" applyBorder="1" applyAlignment="1">
      <alignment horizontal="center" wrapText="1"/>
    </xf>
    <xf numFmtId="49" fontId="9" fillId="0" borderId="46" xfId="0" applyNumberFormat="1" applyFont="1" applyFill="1" applyBorder="1" applyAlignment="1">
      <alignment horizontal="center"/>
    </xf>
    <xf numFmtId="49" fontId="11" fillId="0" borderId="46" xfId="0" applyNumberFormat="1" applyFont="1" applyFill="1" applyBorder="1" applyAlignment="1">
      <alignment horizontal="center"/>
    </xf>
    <xf numFmtId="180" fontId="9" fillId="0" borderId="47" xfId="0" applyNumberFormat="1" applyFont="1" applyFill="1" applyBorder="1" applyAlignment="1">
      <alignment horizontal="right"/>
    </xf>
    <xf numFmtId="180" fontId="11" fillId="0" borderId="31" xfId="0" applyNumberFormat="1" applyFont="1" applyFill="1" applyBorder="1" applyAlignment="1">
      <alignment horizontal="right"/>
    </xf>
    <xf numFmtId="0" fontId="9" fillId="0" borderId="48" xfId="0" applyFont="1" applyFill="1" applyBorder="1" applyAlignment="1">
      <alignment horizontal="left" vertical="center" wrapText="1"/>
    </xf>
    <xf numFmtId="180" fontId="9" fillId="0" borderId="49" xfId="0" applyNumberFormat="1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left" vertical="center" wrapText="1"/>
    </xf>
    <xf numFmtId="180" fontId="9" fillId="0" borderId="51" xfId="0" applyNumberFormat="1" applyFont="1" applyFill="1" applyBorder="1" applyAlignment="1">
      <alignment horizontal="right" wrapText="1"/>
    </xf>
    <xf numFmtId="180" fontId="9" fillId="0" borderId="47" xfId="0" applyNumberFormat="1" applyFont="1" applyFill="1" applyBorder="1" applyAlignment="1">
      <alignment horizontal="right" wrapText="1"/>
    </xf>
    <xf numFmtId="0" fontId="9" fillId="0" borderId="52" xfId="0" applyFont="1" applyFill="1" applyBorder="1" applyAlignment="1">
      <alignment horizontal="left" vertical="center" wrapText="1"/>
    </xf>
    <xf numFmtId="49" fontId="9" fillId="0" borderId="53" xfId="0" applyNumberFormat="1" applyFont="1" applyFill="1" applyBorder="1" applyAlignment="1">
      <alignment horizontal="center" wrapText="1"/>
    </xf>
    <xf numFmtId="49" fontId="9" fillId="0" borderId="53" xfId="0" applyNumberFormat="1" applyFont="1" applyFill="1" applyBorder="1" applyAlignment="1">
      <alignment horizontal="center"/>
    </xf>
    <xf numFmtId="180" fontId="9" fillId="0" borderId="54" xfId="0" applyNumberFormat="1" applyFont="1" applyFill="1" applyBorder="1" applyAlignment="1">
      <alignment horizontal="right" wrapText="1"/>
    </xf>
    <xf numFmtId="180" fontId="9" fillId="0" borderId="25" xfId="0" applyNumberFormat="1" applyFont="1" applyFill="1" applyBorder="1" applyAlignment="1">
      <alignment horizontal="right"/>
    </xf>
    <xf numFmtId="181" fontId="9" fillId="0" borderId="13" xfId="0" applyNumberFormat="1" applyFont="1" applyFill="1" applyBorder="1" applyAlignment="1">
      <alignment horizontal="right" wrapText="1"/>
    </xf>
    <xf numFmtId="0" fontId="9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180" fontId="9" fillId="0" borderId="44" xfId="0" applyNumberFormat="1" applyFont="1" applyFill="1" applyBorder="1" applyAlignment="1">
      <alignment horizontal="right"/>
    </xf>
    <xf numFmtId="49" fontId="9" fillId="0" borderId="55" xfId="0" applyNumberFormat="1" applyFont="1" applyFill="1" applyBorder="1" applyAlignment="1">
      <alignment horizontal="center" wrapText="1"/>
    </xf>
    <xf numFmtId="180" fontId="11" fillId="0" borderId="56" xfId="0" applyNumberFormat="1" applyFont="1" applyFill="1" applyBorder="1" applyAlignment="1">
      <alignment horizontal="right"/>
    </xf>
    <xf numFmtId="180" fontId="11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left" vertical="center" wrapText="1"/>
    </xf>
    <xf numFmtId="180" fontId="9" fillId="0" borderId="60" xfId="0" applyNumberFormat="1" applyFont="1" applyFill="1" applyBorder="1" applyAlignment="1">
      <alignment horizontal="right" wrapText="1"/>
    </xf>
    <xf numFmtId="0" fontId="9" fillId="0" borderId="61" xfId="0" applyFont="1" applyFill="1" applyBorder="1" applyAlignment="1">
      <alignment horizontal="left" vertical="center" wrapText="1"/>
    </xf>
    <xf numFmtId="180" fontId="9" fillId="0" borderId="34" xfId="0" applyNumberFormat="1" applyFont="1" applyFill="1" applyBorder="1" applyAlignment="1">
      <alignment horizontal="right"/>
    </xf>
    <xf numFmtId="180" fontId="9" fillId="0" borderId="39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vertical="center" wrapText="1"/>
    </xf>
    <xf numFmtId="49" fontId="11" fillId="0" borderId="63" xfId="0" applyNumberFormat="1" applyFont="1" applyFill="1" applyBorder="1" applyAlignment="1">
      <alignment horizontal="center"/>
    </xf>
    <xf numFmtId="0" fontId="11" fillId="0" borderId="64" xfId="0" applyFont="1" applyFill="1" applyBorder="1" applyAlignment="1">
      <alignment horizontal="left" vertical="center" wrapText="1"/>
    </xf>
    <xf numFmtId="180" fontId="11" fillId="0" borderId="65" xfId="0" applyNumberFormat="1" applyFont="1" applyFill="1" applyBorder="1" applyAlignment="1">
      <alignment horizontal="right"/>
    </xf>
    <xf numFmtId="0" fontId="9" fillId="0" borderId="42" xfId="0" applyNumberFormat="1" applyFont="1" applyFill="1" applyBorder="1" applyAlignment="1">
      <alignment horizontal="left" wrapText="1"/>
    </xf>
    <xf numFmtId="0" fontId="9" fillId="0" borderId="61" xfId="0" applyNumberFormat="1" applyFont="1" applyFill="1" applyBorder="1" applyAlignment="1">
      <alignment horizontal="left" wrapText="1"/>
    </xf>
    <xf numFmtId="0" fontId="9" fillId="0" borderId="43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38" xfId="0" applyNumberFormat="1" applyFont="1" applyFill="1" applyBorder="1" applyAlignment="1">
      <alignment horizontal="left" wrapText="1"/>
    </xf>
    <xf numFmtId="49" fontId="11" fillId="0" borderId="43" xfId="0" applyNumberFormat="1" applyFont="1" applyFill="1" applyBorder="1" applyAlignment="1">
      <alignment horizontal="left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58" xfId="0" applyNumberFormat="1" applyFont="1" applyFill="1" applyBorder="1" applyAlignment="1">
      <alignment horizontal="left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66" xfId="0" applyNumberFormat="1" applyFont="1" applyFill="1" applyBorder="1" applyAlignment="1">
      <alignment horizontal="center"/>
    </xf>
    <xf numFmtId="180" fontId="11" fillId="0" borderId="2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 wrapText="1"/>
    </xf>
    <xf numFmtId="0" fontId="11" fillId="0" borderId="68" xfId="0" applyFont="1" applyFill="1" applyBorder="1" applyAlignment="1">
      <alignment horizontal="left" vertical="center" wrapText="1"/>
    </xf>
    <xf numFmtId="49" fontId="11" fillId="0" borderId="69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 wrapText="1"/>
    </xf>
    <xf numFmtId="180" fontId="9" fillId="0" borderId="70" xfId="0" applyNumberFormat="1" applyFont="1" applyFill="1" applyBorder="1" applyAlignment="1">
      <alignment horizontal="right" wrapText="1"/>
    </xf>
    <xf numFmtId="49" fontId="9" fillId="0" borderId="71" xfId="53" applyNumberFormat="1" applyFont="1" applyFill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left" wrapText="1"/>
    </xf>
    <xf numFmtId="0" fontId="9" fillId="0" borderId="73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 wrapText="1"/>
    </xf>
    <xf numFmtId="0" fontId="9" fillId="0" borderId="74" xfId="0" applyFont="1" applyFill="1" applyBorder="1" applyAlignment="1">
      <alignment horizontal="left" vertical="center" wrapText="1"/>
    </xf>
    <xf numFmtId="0" fontId="9" fillId="0" borderId="7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wrapText="1"/>
    </xf>
    <xf numFmtId="180" fontId="11" fillId="0" borderId="76" xfId="0" applyNumberFormat="1" applyFont="1" applyFill="1" applyBorder="1" applyAlignment="1">
      <alignment horizontal="right"/>
    </xf>
    <xf numFmtId="49" fontId="11" fillId="0" borderId="69" xfId="0" applyNumberFormat="1" applyFont="1" applyFill="1" applyBorder="1" applyAlignment="1">
      <alignment horizontal="center" wrapText="1"/>
    </xf>
    <xf numFmtId="180" fontId="11" fillId="0" borderId="76" xfId="0" applyNumberFormat="1" applyFont="1" applyFill="1" applyBorder="1" applyAlignment="1">
      <alignment horizontal="right" wrapText="1"/>
    </xf>
    <xf numFmtId="0" fontId="9" fillId="0" borderId="42" xfId="0" applyNumberFormat="1" applyFont="1" applyFill="1" applyBorder="1" applyAlignment="1">
      <alignment horizontal="left" vertical="center" wrapText="1"/>
    </xf>
    <xf numFmtId="0" fontId="14" fillId="19" borderId="0" xfId="0" applyFont="1" applyFill="1" applyAlignment="1">
      <alignment/>
    </xf>
    <xf numFmtId="180" fontId="11" fillId="0" borderId="34" xfId="0" applyNumberFormat="1" applyFont="1" applyFill="1" applyBorder="1" applyAlignment="1">
      <alignment horizontal="right" wrapText="1"/>
    </xf>
    <xf numFmtId="180" fontId="11" fillId="0" borderId="77" xfId="0" applyNumberFormat="1" applyFont="1" applyFill="1" applyBorder="1" applyAlignment="1">
      <alignment horizontal="right" wrapText="1"/>
    </xf>
    <xf numFmtId="180" fontId="11" fillId="0" borderId="57" xfId="0" applyNumberFormat="1" applyFont="1" applyFill="1" applyBorder="1" applyAlignment="1">
      <alignment horizontal="right" wrapText="1"/>
    </xf>
    <xf numFmtId="180" fontId="11" fillId="0" borderId="67" xfId="0" applyNumberFormat="1" applyFont="1" applyFill="1" applyBorder="1" applyAlignment="1">
      <alignment horizontal="right"/>
    </xf>
    <xf numFmtId="180" fontId="11" fillId="0" borderId="44" xfId="0" applyNumberFormat="1" applyFont="1" applyFill="1" applyBorder="1" applyAlignment="1">
      <alignment horizontal="right" wrapText="1"/>
    </xf>
    <xf numFmtId="180" fontId="11" fillId="0" borderId="78" xfId="0" applyNumberFormat="1" applyFont="1" applyFill="1" applyBorder="1" applyAlignment="1">
      <alignment horizontal="right"/>
    </xf>
    <xf numFmtId="49" fontId="11" fillId="20" borderId="66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left" vertical="center" wrapText="1"/>
    </xf>
    <xf numFmtId="180" fontId="11" fillId="0" borderId="28" xfId="0" applyNumberFormat="1" applyFont="1" applyFill="1" applyBorder="1" applyAlignment="1">
      <alignment horizontal="right"/>
    </xf>
    <xf numFmtId="180" fontId="9" fillId="0" borderId="37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180" fontId="11" fillId="0" borderId="27" xfId="0" applyNumberFormat="1" applyFont="1" applyFill="1" applyBorder="1" applyAlignment="1">
      <alignment horizontal="right"/>
    </xf>
    <xf numFmtId="49" fontId="9" fillId="21" borderId="16" xfId="0" applyNumberFormat="1" applyFont="1" applyFill="1" applyBorder="1" applyAlignment="1">
      <alignment horizontal="center" wrapText="1"/>
    </xf>
    <xf numFmtId="180" fontId="11" fillId="0" borderId="34" xfId="0" applyNumberFormat="1" applyFont="1" applyFill="1" applyBorder="1" applyAlignment="1">
      <alignment horizontal="right"/>
    </xf>
    <xf numFmtId="49" fontId="9" fillId="21" borderId="20" xfId="0" applyNumberFormat="1" applyFont="1" applyFill="1" applyBorder="1" applyAlignment="1">
      <alignment horizontal="center" wrapText="1"/>
    </xf>
    <xf numFmtId="49" fontId="9" fillId="21" borderId="20" xfId="0" applyNumberFormat="1" applyFont="1" applyFill="1" applyBorder="1" applyAlignment="1">
      <alignment horizontal="center"/>
    </xf>
    <xf numFmtId="49" fontId="11" fillId="21" borderId="18" xfId="0" applyNumberFormat="1" applyFont="1" applyFill="1" applyBorder="1" applyAlignment="1">
      <alignment horizontal="center"/>
    </xf>
    <xf numFmtId="0" fontId="9" fillId="21" borderId="42" xfId="0" applyFont="1" applyFill="1" applyBorder="1" applyAlignment="1">
      <alignment horizontal="left" vertical="center" wrapText="1"/>
    </xf>
    <xf numFmtId="49" fontId="9" fillId="21" borderId="16" xfId="0" applyNumberFormat="1" applyFont="1" applyFill="1" applyBorder="1" applyAlignment="1">
      <alignment horizontal="center"/>
    </xf>
    <xf numFmtId="49" fontId="11" fillId="21" borderId="16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 wrapText="1"/>
    </xf>
    <xf numFmtId="0" fontId="9" fillId="21" borderId="43" xfId="0" applyFont="1" applyFill="1" applyBorder="1" applyAlignment="1">
      <alignment horizontal="left" vertical="center" wrapText="1"/>
    </xf>
    <xf numFmtId="180" fontId="9" fillId="21" borderId="28" xfId="0" applyNumberFormat="1" applyFont="1" applyFill="1" applyBorder="1" applyAlignment="1">
      <alignment horizontal="right" wrapText="1"/>
    </xf>
    <xf numFmtId="49" fontId="9" fillId="21" borderId="18" xfId="0" applyNumberFormat="1" applyFont="1" applyFill="1" applyBorder="1" applyAlignment="1">
      <alignment horizontal="center" wrapText="1"/>
    </xf>
    <xf numFmtId="49" fontId="9" fillId="21" borderId="18" xfId="0" applyNumberFormat="1" applyFont="1" applyFill="1" applyBorder="1" applyAlignment="1">
      <alignment horizontal="center"/>
    </xf>
    <xf numFmtId="180" fontId="9" fillId="21" borderId="27" xfId="0" applyNumberFormat="1" applyFont="1" applyFill="1" applyBorder="1" applyAlignment="1">
      <alignment horizontal="right" wrapText="1"/>
    </xf>
    <xf numFmtId="49" fontId="11" fillId="21" borderId="20" xfId="0" applyNumberFormat="1" applyFont="1" applyFill="1" applyBorder="1" applyAlignment="1">
      <alignment horizontal="center"/>
    </xf>
    <xf numFmtId="180" fontId="9" fillId="21" borderId="30" xfId="0" applyNumberFormat="1" applyFont="1" applyFill="1" applyBorder="1" applyAlignment="1">
      <alignment horizontal="right"/>
    </xf>
    <xf numFmtId="180" fontId="9" fillId="21" borderId="28" xfId="0" applyNumberFormat="1" applyFont="1" applyFill="1" applyBorder="1" applyAlignment="1">
      <alignment horizontal="right"/>
    </xf>
    <xf numFmtId="0" fontId="9" fillId="2" borderId="42" xfId="0" applyFont="1" applyFill="1" applyBorder="1" applyAlignment="1">
      <alignment horizontal="left" vertical="center" wrapText="1"/>
    </xf>
    <xf numFmtId="49" fontId="9" fillId="2" borderId="16" xfId="0" applyNumberFormat="1" applyFont="1" applyFill="1" applyBorder="1" applyAlignment="1">
      <alignment horizontal="center" wrapText="1"/>
    </xf>
    <xf numFmtId="49" fontId="9" fillId="2" borderId="16" xfId="0" applyNumberFormat="1" applyFont="1" applyFill="1" applyBorder="1" applyAlignment="1">
      <alignment horizontal="center"/>
    </xf>
    <xf numFmtId="180" fontId="9" fillId="2" borderId="30" xfId="0" applyNumberFormat="1" applyFont="1" applyFill="1" applyBorder="1" applyAlignment="1">
      <alignment horizontal="right" wrapText="1"/>
    </xf>
    <xf numFmtId="0" fontId="11" fillId="0" borderId="42" xfId="0" applyFont="1" applyFill="1" applyBorder="1" applyAlignment="1">
      <alignment horizontal="left" vertical="center" wrapText="1"/>
    </xf>
    <xf numFmtId="180" fontId="11" fillId="0" borderId="29" xfId="0" applyNumberFormat="1" applyFont="1" applyFill="1" applyBorder="1" applyAlignment="1">
      <alignment horizontal="right" wrapText="1"/>
    </xf>
    <xf numFmtId="49" fontId="11" fillId="0" borderId="55" xfId="0" applyNumberFormat="1" applyFont="1" applyFill="1" applyBorder="1" applyAlignment="1">
      <alignment horizontal="center"/>
    </xf>
    <xf numFmtId="180" fontId="9" fillId="0" borderId="31" xfId="0" applyNumberFormat="1" applyFont="1" applyFill="1" applyBorder="1" applyAlignment="1">
      <alignment horizontal="right" wrapText="1"/>
    </xf>
    <xf numFmtId="180" fontId="9" fillId="21" borderId="29" xfId="0" applyNumberFormat="1" applyFont="1" applyFill="1" applyBorder="1" applyAlignment="1">
      <alignment horizontal="right"/>
    </xf>
    <xf numFmtId="0" fontId="9" fillId="0" borderId="43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49" fontId="9" fillId="2" borderId="20" xfId="0" applyNumberFormat="1" applyFont="1" applyFill="1" applyBorder="1" applyAlignment="1">
      <alignment horizontal="center" wrapText="1"/>
    </xf>
    <xf numFmtId="49" fontId="9" fillId="2" borderId="17" xfId="0" applyNumberFormat="1" applyFont="1" applyFill="1" applyBorder="1" applyAlignment="1">
      <alignment horizontal="center" wrapText="1"/>
    </xf>
    <xf numFmtId="49" fontId="11" fillId="2" borderId="15" xfId="0" applyNumberFormat="1" applyFont="1" applyFill="1" applyBorder="1" applyAlignment="1">
      <alignment horizontal="center"/>
    </xf>
    <xf numFmtId="0" fontId="9" fillId="2" borderId="43" xfId="0" applyFont="1" applyFill="1" applyBorder="1" applyAlignment="1">
      <alignment horizontal="left" vertical="center" wrapText="1"/>
    </xf>
    <xf numFmtId="49" fontId="9" fillId="2" borderId="20" xfId="0" applyNumberFormat="1" applyFont="1" applyFill="1" applyBorder="1" applyAlignment="1">
      <alignment horizontal="center"/>
    </xf>
    <xf numFmtId="49" fontId="11" fillId="2" borderId="20" xfId="0" applyNumberFormat="1" applyFont="1" applyFill="1" applyBorder="1" applyAlignment="1">
      <alignment horizontal="center"/>
    </xf>
    <xf numFmtId="180" fontId="9" fillId="2" borderId="28" xfId="0" applyNumberFormat="1" applyFont="1" applyFill="1" applyBorder="1" applyAlignment="1">
      <alignment horizontal="right" wrapText="1"/>
    </xf>
    <xf numFmtId="0" fontId="11" fillId="2" borderId="38" xfId="0" applyFont="1" applyFill="1" applyBorder="1" applyAlignment="1">
      <alignment horizontal="left" vertical="center" wrapText="1"/>
    </xf>
    <xf numFmtId="49" fontId="11" fillId="2" borderId="15" xfId="0" applyNumberFormat="1" applyFont="1" applyFill="1" applyBorder="1" applyAlignment="1">
      <alignment horizontal="center" wrapText="1"/>
    </xf>
    <xf numFmtId="180" fontId="11" fillId="2" borderId="31" xfId="0" applyNumberFormat="1" applyFont="1" applyFill="1" applyBorder="1" applyAlignment="1">
      <alignment horizontal="right" wrapText="1"/>
    </xf>
    <xf numFmtId="49" fontId="11" fillId="2" borderId="38" xfId="0" applyNumberFormat="1" applyFont="1" applyFill="1" applyBorder="1" applyAlignment="1">
      <alignment horizontal="left" wrapText="1"/>
    </xf>
    <xf numFmtId="49" fontId="11" fillId="2" borderId="16" xfId="0" applyNumberFormat="1" applyFont="1" applyFill="1" applyBorder="1" applyAlignment="1">
      <alignment horizontal="center"/>
    </xf>
    <xf numFmtId="180" fontId="9" fillId="2" borderId="29" xfId="0" applyNumberFormat="1" applyFont="1" applyFill="1" applyBorder="1" applyAlignment="1">
      <alignment horizontal="right" wrapText="1"/>
    </xf>
    <xf numFmtId="49" fontId="11" fillId="0" borderId="64" xfId="0" applyNumberFormat="1" applyFont="1" applyFill="1" applyBorder="1" applyAlignment="1">
      <alignment horizontal="left" wrapText="1"/>
    </xf>
    <xf numFmtId="180" fontId="11" fillId="0" borderId="65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 wrapText="1"/>
    </xf>
    <xf numFmtId="180" fontId="11" fillId="0" borderId="29" xfId="0" applyNumberFormat="1" applyFont="1" applyFill="1" applyBorder="1" applyAlignment="1">
      <alignment horizontal="right"/>
    </xf>
    <xf numFmtId="0" fontId="0" fillId="0" borderId="79" xfId="0" applyBorder="1" applyAlignment="1">
      <alignment/>
    </xf>
    <xf numFmtId="49" fontId="9" fillId="0" borderId="79" xfId="0" applyNumberFormat="1" applyFont="1" applyFill="1" applyBorder="1" applyAlignment="1">
      <alignment vertical="center"/>
    </xf>
    <xf numFmtId="49" fontId="9" fillId="0" borderId="80" xfId="0" applyNumberFormat="1" applyFont="1" applyFill="1" applyBorder="1" applyAlignment="1">
      <alignment vertical="center"/>
    </xf>
    <xf numFmtId="0" fontId="9" fillId="20" borderId="59" xfId="0" applyFont="1" applyFill="1" applyBorder="1" applyAlignment="1">
      <alignment horizontal="left" vertical="center" wrapText="1"/>
    </xf>
    <xf numFmtId="49" fontId="9" fillId="20" borderId="18" xfId="0" applyNumberFormat="1" applyFont="1" applyFill="1" applyBorder="1" applyAlignment="1">
      <alignment horizontal="center"/>
    </xf>
    <xf numFmtId="49" fontId="11" fillId="20" borderId="13" xfId="0" applyNumberFormat="1" applyFont="1" applyFill="1" applyBorder="1" applyAlignment="1">
      <alignment horizontal="center"/>
    </xf>
    <xf numFmtId="180" fontId="9" fillId="20" borderId="60" xfId="0" applyNumberFormat="1" applyFont="1" applyFill="1" applyBorder="1" applyAlignment="1">
      <alignment horizontal="right"/>
    </xf>
    <xf numFmtId="0" fontId="0" fillId="0" borderId="81" xfId="0" applyBorder="1" applyAlignment="1">
      <alignment/>
    </xf>
    <xf numFmtId="0" fontId="9" fillId="0" borderId="82" xfId="0" applyFont="1" applyFill="1" applyBorder="1" applyAlignment="1">
      <alignment horizontal="left" vertical="center" wrapText="1"/>
    </xf>
    <xf numFmtId="49" fontId="9" fillId="0" borderId="83" xfId="0" applyNumberFormat="1" applyFont="1" applyFill="1" applyBorder="1" applyAlignment="1">
      <alignment horizontal="center"/>
    </xf>
    <xf numFmtId="180" fontId="9" fillId="0" borderId="84" xfId="0" applyNumberFormat="1" applyFont="1" applyFill="1" applyBorder="1" applyAlignment="1">
      <alignment horizontal="right" wrapText="1"/>
    </xf>
    <xf numFmtId="0" fontId="9" fillId="0" borderId="85" xfId="0" applyFont="1" applyFill="1" applyBorder="1" applyAlignment="1">
      <alignment horizontal="left" vertical="center" wrapText="1"/>
    </xf>
    <xf numFmtId="49" fontId="9" fillId="0" borderId="86" xfId="0" applyNumberFormat="1" applyFont="1" applyFill="1" applyBorder="1" applyAlignment="1">
      <alignment horizontal="center" wrapText="1"/>
    </xf>
    <xf numFmtId="49" fontId="9" fillId="0" borderId="86" xfId="0" applyNumberFormat="1" applyFont="1" applyFill="1" applyBorder="1" applyAlignment="1">
      <alignment horizontal="center"/>
    </xf>
    <xf numFmtId="180" fontId="9" fillId="0" borderId="87" xfId="0" applyNumberFormat="1" applyFont="1" applyFill="1" applyBorder="1" applyAlignment="1">
      <alignment horizontal="right" wrapText="1"/>
    </xf>
    <xf numFmtId="49" fontId="11" fillId="0" borderId="66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9" fillId="0" borderId="36" xfId="0" applyNumberFormat="1" applyFont="1" applyFill="1" applyBorder="1" applyAlignment="1">
      <alignment horizontal="left" wrapText="1"/>
    </xf>
    <xf numFmtId="49" fontId="34" fillId="0" borderId="66" xfId="0" applyNumberFormat="1" applyFont="1" applyFill="1" applyBorder="1" applyAlignment="1">
      <alignment horizontal="left"/>
    </xf>
    <xf numFmtId="180" fontId="11" fillId="0" borderId="30" xfId="0" applyNumberFormat="1" applyFont="1" applyFill="1" applyBorder="1" applyAlignment="1">
      <alignment horizontal="right"/>
    </xf>
    <xf numFmtId="49" fontId="11" fillId="0" borderId="88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 horizontal="left" wrapText="1"/>
    </xf>
    <xf numFmtId="49" fontId="9" fillId="0" borderId="89" xfId="53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9" fillId="0" borderId="90" xfId="0" applyNumberFormat="1" applyFont="1" applyFill="1" applyBorder="1" applyAlignment="1">
      <alignment horizontal="left" wrapText="1"/>
    </xf>
    <xf numFmtId="49" fontId="9" fillId="0" borderId="91" xfId="0" applyNumberFormat="1" applyFont="1" applyFill="1" applyBorder="1" applyAlignment="1">
      <alignment horizontal="left" wrapText="1"/>
    </xf>
    <xf numFmtId="49" fontId="9" fillId="0" borderId="33" xfId="0" applyNumberFormat="1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333</xdr:row>
      <xdr:rowOff>0</xdr:rowOff>
    </xdr:from>
    <xdr:to>
      <xdr:col>9</xdr:col>
      <xdr:colOff>0</xdr:colOff>
      <xdr:row>333</xdr:row>
      <xdr:rowOff>0</xdr:rowOff>
    </xdr:to>
    <xdr:sp>
      <xdr:nvSpPr>
        <xdr:cNvPr id="1" name="2905"/>
        <xdr:cNvSpPr>
          <a:spLocks/>
        </xdr:cNvSpPr>
      </xdr:nvSpPr>
      <xdr:spPr>
        <a:xfrm>
          <a:off x="11687175" y="113471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showGridLines="0" tabSelected="1" view="pageBreakPreview" zoomScale="75" zoomScaleNormal="75" zoomScaleSheetLayoutView="75" zoomScalePageLayoutView="0" workbookViewId="0" topLeftCell="A1">
      <selection activeCell="J86" sqref="J86"/>
    </sheetView>
  </sheetViews>
  <sheetFormatPr defaultColWidth="8.75390625" defaultRowHeight="12.75"/>
  <cols>
    <col min="1" max="1" width="5.00390625" style="0" customWidth="1"/>
    <col min="2" max="2" width="81.875" style="0" customWidth="1"/>
    <col min="3" max="4" width="7.375" style="0" customWidth="1"/>
    <col min="5" max="5" width="7.625" style="0" customWidth="1"/>
    <col min="6" max="6" width="16.00390625" style="0" customWidth="1"/>
    <col min="7" max="7" width="5.625" style="0" customWidth="1"/>
    <col min="8" max="8" width="6.625" style="0" customWidth="1"/>
    <col min="9" max="9" width="15.875" style="0" customWidth="1"/>
    <col min="10" max="10" width="56.00390625" style="0" customWidth="1"/>
  </cols>
  <sheetData>
    <row r="1" spans="1:9" ht="18.75">
      <c r="A1" s="54"/>
      <c r="B1" s="54"/>
      <c r="C1" s="54"/>
      <c r="D1" s="54"/>
      <c r="E1" s="54"/>
      <c r="F1" s="54"/>
      <c r="G1" s="8"/>
      <c r="H1" s="8"/>
      <c r="I1" s="8" t="s">
        <v>71</v>
      </c>
    </row>
    <row r="2" spans="1:9" ht="15.75" customHeight="1">
      <c r="A2" s="9"/>
      <c r="B2" s="218" t="s">
        <v>74</v>
      </c>
      <c r="C2" s="218"/>
      <c r="D2" s="218"/>
      <c r="E2" s="218"/>
      <c r="F2" s="218"/>
      <c r="G2" s="218"/>
      <c r="H2" s="218"/>
      <c r="I2" s="218"/>
    </row>
    <row r="3" spans="1:9" ht="15.75" customHeight="1">
      <c r="A3" s="9"/>
      <c r="B3" s="218" t="s">
        <v>111</v>
      </c>
      <c r="C3" s="218"/>
      <c r="D3" s="218"/>
      <c r="E3" s="218"/>
      <c r="F3" s="218"/>
      <c r="G3" s="218"/>
      <c r="H3" s="218"/>
      <c r="I3" s="218"/>
    </row>
    <row r="4" spans="1:9" ht="15.75" customHeight="1">
      <c r="A4" s="9"/>
      <c r="B4" s="218" t="s">
        <v>382</v>
      </c>
      <c r="C4" s="218"/>
      <c r="D4" s="218"/>
      <c r="E4" s="218"/>
      <c r="F4" s="218"/>
      <c r="G4" s="218"/>
      <c r="H4" s="218"/>
      <c r="I4" s="218"/>
    </row>
    <row r="5" spans="1:9" ht="15" customHeight="1">
      <c r="A5" s="9"/>
      <c r="B5" s="8"/>
      <c r="C5" s="8"/>
      <c r="D5" s="8"/>
      <c r="E5" s="8"/>
      <c r="F5" s="218" t="s">
        <v>364</v>
      </c>
      <c r="G5" s="218"/>
      <c r="H5" s="218"/>
      <c r="I5" s="218"/>
    </row>
    <row r="6" spans="2:9" ht="25.5" customHeight="1">
      <c r="B6" s="219" t="s">
        <v>29</v>
      </c>
      <c r="C6" s="219"/>
      <c r="D6" s="219"/>
      <c r="E6" s="219"/>
      <c r="F6" s="219"/>
      <c r="G6" s="219"/>
      <c r="H6" s="219"/>
      <c r="I6" s="219"/>
    </row>
    <row r="7" spans="2:9" ht="21" customHeight="1">
      <c r="B7" s="219" t="s">
        <v>356</v>
      </c>
      <c r="C7" s="219"/>
      <c r="D7" s="219"/>
      <c r="E7" s="219"/>
      <c r="F7" s="219"/>
      <c r="G7" s="219"/>
      <c r="H7" s="219"/>
      <c r="I7" s="219"/>
    </row>
    <row r="8" spans="2:9" ht="13.5" customHeight="1" thickBot="1">
      <c r="B8" s="2"/>
      <c r="C8" s="2"/>
      <c r="D8" s="2"/>
      <c r="E8" s="2"/>
      <c r="F8" s="2"/>
      <c r="G8" s="2"/>
      <c r="H8" s="2"/>
      <c r="I8" s="2"/>
    </row>
    <row r="9" spans="1:9" ht="61.5" customHeight="1" thickTop="1">
      <c r="A9" s="4" t="s">
        <v>30</v>
      </c>
      <c r="B9" s="3" t="s">
        <v>2</v>
      </c>
      <c r="C9" s="3" t="s">
        <v>31</v>
      </c>
      <c r="D9" s="3" t="s">
        <v>3</v>
      </c>
      <c r="E9" s="3" t="s">
        <v>4</v>
      </c>
      <c r="F9" s="3" t="s">
        <v>5</v>
      </c>
      <c r="G9" s="3" t="s">
        <v>6</v>
      </c>
      <c r="H9" s="4" t="s">
        <v>32</v>
      </c>
      <c r="I9" s="5" t="s">
        <v>44</v>
      </c>
    </row>
    <row r="10" spans="1:9" ht="14.25" customHeight="1" thickBot="1">
      <c r="A10" s="6">
        <v>1</v>
      </c>
      <c r="B10" s="7" t="s">
        <v>69</v>
      </c>
      <c r="C10" s="7" t="s">
        <v>70</v>
      </c>
      <c r="D10" s="7" t="s">
        <v>33</v>
      </c>
      <c r="E10" s="7" t="s">
        <v>34</v>
      </c>
      <c r="F10" s="7" t="s">
        <v>35</v>
      </c>
      <c r="G10" s="7" t="s">
        <v>36</v>
      </c>
      <c r="H10" s="7" t="s">
        <v>37</v>
      </c>
      <c r="I10" s="7" t="s">
        <v>38</v>
      </c>
    </row>
    <row r="11" spans="1:9" s="1" customFormat="1" ht="33" thickBot="1" thickTop="1">
      <c r="A11" s="119" t="s">
        <v>45</v>
      </c>
      <c r="B11" s="120" t="s">
        <v>67</v>
      </c>
      <c r="C11" s="37" t="s">
        <v>39</v>
      </c>
      <c r="D11" s="37"/>
      <c r="E11" s="37"/>
      <c r="F11" s="38"/>
      <c r="G11" s="38"/>
      <c r="H11" s="38"/>
      <c r="I11" s="39">
        <f>I12+I85+I93+I125+I159+I241+I250+I288+I303+I316+I327</f>
        <v>169985.5</v>
      </c>
    </row>
    <row r="12" spans="1:9" s="1" customFormat="1" ht="17.25" thickBot="1" thickTop="1">
      <c r="A12" s="213"/>
      <c r="B12" s="76" t="s">
        <v>7</v>
      </c>
      <c r="C12" s="34" t="s">
        <v>39</v>
      </c>
      <c r="D12" s="34" t="s">
        <v>124</v>
      </c>
      <c r="E12" s="34" t="s">
        <v>360</v>
      </c>
      <c r="F12" s="35" t="s">
        <v>8</v>
      </c>
      <c r="G12" s="35" t="s">
        <v>8</v>
      </c>
      <c r="H12" s="35" t="s">
        <v>8</v>
      </c>
      <c r="I12" s="40">
        <f>I13+I44+I50+I56</f>
        <v>31538.7</v>
      </c>
    </row>
    <row r="13" spans="1:9" s="1" customFormat="1" ht="48" thickTop="1">
      <c r="A13" s="214"/>
      <c r="B13" s="94" t="s">
        <v>11</v>
      </c>
      <c r="C13" s="12" t="s">
        <v>39</v>
      </c>
      <c r="D13" s="12" t="s">
        <v>124</v>
      </c>
      <c r="E13" s="12" t="s">
        <v>115</v>
      </c>
      <c r="F13" s="12"/>
      <c r="G13" s="12"/>
      <c r="H13" s="13"/>
      <c r="I13" s="41">
        <f>I14+I37</f>
        <v>25946.300000000003</v>
      </c>
    </row>
    <row r="14" spans="1:9" s="1" customFormat="1" ht="15.75">
      <c r="A14" s="214"/>
      <c r="B14" s="94" t="s">
        <v>106</v>
      </c>
      <c r="C14" s="12" t="s">
        <v>39</v>
      </c>
      <c r="D14" s="12" t="s">
        <v>124</v>
      </c>
      <c r="E14" s="12" t="s">
        <v>115</v>
      </c>
      <c r="F14" s="12" t="s">
        <v>116</v>
      </c>
      <c r="G14" s="13" t="s">
        <v>8</v>
      </c>
      <c r="H14" s="13" t="s">
        <v>8</v>
      </c>
      <c r="I14" s="41">
        <f>I15+I25+I29</f>
        <v>25270.800000000003</v>
      </c>
    </row>
    <row r="15" spans="1:9" s="1" customFormat="1" ht="20.25" customHeight="1">
      <c r="A15" s="214"/>
      <c r="B15" s="62" t="s">
        <v>1</v>
      </c>
      <c r="C15" s="18" t="s">
        <v>39</v>
      </c>
      <c r="D15" s="18" t="s">
        <v>124</v>
      </c>
      <c r="E15" s="18" t="s">
        <v>115</v>
      </c>
      <c r="F15" s="18" t="s">
        <v>118</v>
      </c>
      <c r="G15" s="19"/>
      <c r="H15" s="19"/>
      <c r="I15" s="44">
        <f>I16</f>
        <v>21945.9</v>
      </c>
    </row>
    <row r="16" spans="1:9" s="1" customFormat="1" ht="20.25" customHeight="1">
      <c r="A16" s="214"/>
      <c r="B16" s="64" t="s">
        <v>84</v>
      </c>
      <c r="C16" s="29" t="s">
        <v>39</v>
      </c>
      <c r="D16" s="29" t="s">
        <v>124</v>
      </c>
      <c r="E16" s="29" t="s">
        <v>115</v>
      </c>
      <c r="F16" s="29" t="s">
        <v>117</v>
      </c>
      <c r="G16" s="32"/>
      <c r="H16" s="32"/>
      <c r="I16" s="43">
        <f>I17+I19+I21</f>
        <v>21945.9</v>
      </c>
    </row>
    <row r="17" spans="1:9" s="1" customFormat="1" ht="31.5">
      <c r="A17" s="214"/>
      <c r="B17" s="64" t="s">
        <v>126</v>
      </c>
      <c r="C17" s="29" t="s">
        <v>39</v>
      </c>
      <c r="D17" s="29" t="s">
        <v>124</v>
      </c>
      <c r="E17" s="29" t="s">
        <v>115</v>
      </c>
      <c r="F17" s="29" t="s">
        <v>119</v>
      </c>
      <c r="G17" s="32"/>
      <c r="H17" s="32"/>
      <c r="I17" s="43">
        <f>I18</f>
        <v>17785.1</v>
      </c>
    </row>
    <row r="18" spans="1:10" s="1" customFormat="1" ht="15.75">
      <c r="A18" s="214"/>
      <c r="B18" s="57" t="s">
        <v>97</v>
      </c>
      <c r="C18" s="17" t="s">
        <v>39</v>
      </c>
      <c r="D18" s="17" t="s">
        <v>124</v>
      </c>
      <c r="E18" s="17" t="s">
        <v>115</v>
      </c>
      <c r="F18" s="17" t="s">
        <v>119</v>
      </c>
      <c r="G18" s="17" t="s">
        <v>87</v>
      </c>
      <c r="H18" s="17" t="s">
        <v>40</v>
      </c>
      <c r="I18" s="92">
        <v>17785.1</v>
      </c>
      <c r="J18" s="142"/>
    </row>
    <row r="19" spans="1:9" s="1" customFormat="1" ht="31.5">
      <c r="A19" s="214"/>
      <c r="B19" s="64" t="s">
        <v>127</v>
      </c>
      <c r="C19" s="29" t="s">
        <v>39</v>
      </c>
      <c r="D19" s="29" t="s">
        <v>124</v>
      </c>
      <c r="E19" s="29" t="s">
        <v>115</v>
      </c>
      <c r="F19" s="29" t="s">
        <v>120</v>
      </c>
      <c r="G19" s="32"/>
      <c r="H19" s="32"/>
      <c r="I19" s="43">
        <f>I20</f>
        <v>1463.4</v>
      </c>
    </row>
    <row r="20" spans="1:9" s="1" customFormat="1" ht="15.75">
      <c r="A20" s="214"/>
      <c r="B20" s="57" t="s">
        <v>97</v>
      </c>
      <c r="C20" s="17" t="s">
        <v>39</v>
      </c>
      <c r="D20" s="17" t="s">
        <v>124</v>
      </c>
      <c r="E20" s="17" t="s">
        <v>115</v>
      </c>
      <c r="F20" s="17" t="s">
        <v>120</v>
      </c>
      <c r="G20" s="17" t="s">
        <v>87</v>
      </c>
      <c r="H20" s="17" t="s">
        <v>40</v>
      </c>
      <c r="I20" s="92">
        <v>1463.4</v>
      </c>
    </row>
    <row r="21" spans="1:9" s="1" customFormat="1" ht="15.75">
      <c r="A21" s="214"/>
      <c r="B21" s="64" t="s">
        <v>128</v>
      </c>
      <c r="C21" s="29" t="s">
        <v>39</v>
      </c>
      <c r="D21" s="29" t="s">
        <v>124</v>
      </c>
      <c r="E21" s="29" t="s">
        <v>115</v>
      </c>
      <c r="F21" s="29" t="s">
        <v>121</v>
      </c>
      <c r="G21" s="32"/>
      <c r="H21" s="32"/>
      <c r="I21" s="43">
        <f>SUM(I22:I24)</f>
        <v>2697.3999999999996</v>
      </c>
    </row>
    <row r="22" spans="1:9" s="1" customFormat="1" ht="15.75">
      <c r="A22" s="214"/>
      <c r="B22" s="121" t="s">
        <v>97</v>
      </c>
      <c r="C22" s="106" t="s">
        <v>39</v>
      </c>
      <c r="D22" s="106" t="s">
        <v>124</v>
      </c>
      <c r="E22" s="106" t="s">
        <v>115</v>
      </c>
      <c r="F22" s="106" t="s">
        <v>121</v>
      </c>
      <c r="G22" s="21" t="s">
        <v>87</v>
      </c>
      <c r="H22" s="21" t="s">
        <v>40</v>
      </c>
      <c r="I22" s="132">
        <v>34.2</v>
      </c>
    </row>
    <row r="23" spans="1:9" s="1" customFormat="1" ht="31.5">
      <c r="A23" s="214"/>
      <c r="B23" s="110" t="s">
        <v>98</v>
      </c>
      <c r="C23" s="14" t="s">
        <v>39</v>
      </c>
      <c r="D23" s="14" t="s">
        <v>124</v>
      </c>
      <c r="E23" s="14" t="s">
        <v>115</v>
      </c>
      <c r="F23" s="14" t="s">
        <v>121</v>
      </c>
      <c r="G23" s="15" t="s">
        <v>88</v>
      </c>
      <c r="H23" s="15" t="s">
        <v>40</v>
      </c>
      <c r="I23" s="133">
        <v>2650.2</v>
      </c>
    </row>
    <row r="24" spans="1:9" s="1" customFormat="1" ht="15.75">
      <c r="A24" s="214"/>
      <c r="B24" s="107" t="s">
        <v>103</v>
      </c>
      <c r="C24" s="16" t="s">
        <v>39</v>
      </c>
      <c r="D24" s="16" t="s">
        <v>124</v>
      </c>
      <c r="E24" s="16" t="s">
        <v>115</v>
      </c>
      <c r="F24" s="16" t="s">
        <v>121</v>
      </c>
      <c r="G24" s="17" t="s">
        <v>91</v>
      </c>
      <c r="H24" s="17" t="s">
        <v>40</v>
      </c>
      <c r="I24" s="134">
        <v>13</v>
      </c>
    </row>
    <row r="25" spans="1:9" s="1" customFormat="1" ht="15.75">
      <c r="A25" s="214"/>
      <c r="B25" s="64" t="s">
        <v>81</v>
      </c>
      <c r="C25" s="18" t="s">
        <v>39</v>
      </c>
      <c r="D25" s="18" t="s">
        <v>124</v>
      </c>
      <c r="E25" s="18" t="s">
        <v>115</v>
      </c>
      <c r="F25" s="18" t="s">
        <v>123</v>
      </c>
      <c r="G25" s="19"/>
      <c r="H25" s="19"/>
      <c r="I25" s="44">
        <f>I26</f>
        <v>2095.7</v>
      </c>
    </row>
    <row r="26" spans="1:9" s="1" customFormat="1" ht="15.75">
      <c r="A26" s="214"/>
      <c r="B26" s="62" t="s">
        <v>84</v>
      </c>
      <c r="C26" s="18" t="s">
        <v>39</v>
      </c>
      <c r="D26" s="18" t="s">
        <v>124</v>
      </c>
      <c r="E26" s="18" t="s">
        <v>115</v>
      </c>
      <c r="F26" s="18" t="s">
        <v>122</v>
      </c>
      <c r="G26" s="19"/>
      <c r="H26" s="19"/>
      <c r="I26" s="44">
        <f>I27</f>
        <v>2095.7</v>
      </c>
    </row>
    <row r="27" spans="1:9" s="1" customFormat="1" ht="31.5">
      <c r="A27" s="214"/>
      <c r="B27" s="96" t="s">
        <v>126</v>
      </c>
      <c r="C27" s="27" t="s">
        <v>39</v>
      </c>
      <c r="D27" s="27" t="s">
        <v>124</v>
      </c>
      <c r="E27" s="27" t="s">
        <v>115</v>
      </c>
      <c r="F27" s="27" t="s">
        <v>125</v>
      </c>
      <c r="G27" s="28"/>
      <c r="H27" s="28"/>
      <c r="I27" s="42">
        <f>I28</f>
        <v>2095.7</v>
      </c>
    </row>
    <row r="28" spans="1:9" s="1" customFormat="1" ht="15.75">
      <c r="A28" s="214"/>
      <c r="B28" s="57" t="s">
        <v>97</v>
      </c>
      <c r="C28" s="17" t="s">
        <v>39</v>
      </c>
      <c r="D28" s="17" t="s">
        <v>124</v>
      </c>
      <c r="E28" s="17" t="s">
        <v>115</v>
      </c>
      <c r="F28" s="17" t="s">
        <v>125</v>
      </c>
      <c r="G28" s="17" t="s">
        <v>87</v>
      </c>
      <c r="H28" s="17" t="s">
        <v>40</v>
      </c>
      <c r="I28" s="75">
        <v>2095.7</v>
      </c>
    </row>
    <row r="29" spans="1:9" s="1" customFormat="1" ht="31.5">
      <c r="A29" s="214"/>
      <c r="B29" s="64" t="s">
        <v>82</v>
      </c>
      <c r="C29" s="18" t="s">
        <v>39</v>
      </c>
      <c r="D29" s="18" t="s">
        <v>124</v>
      </c>
      <c r="E29" s="18" t="s">
        <v>115</v>
      </c>
      <c r="F29" s="18" t="s">
        <v>129</v>
      </c>
      <c r="G29" s="19"/>
      <c r="H29" s="19"/>
      <c r="I29" s="44">
        <f>I30</f>
        <v>1229.1999999999998</v>
      </c>
    </row>
    <row r="30" spans="1:9" s="1" customFormat="1" ht="15.75">
      <c r="A30" s="214"/>
      <c r="B30" s="62" t="s">
        <v>84</v>
      </c>
      <c r="C30" s="18" t="s">
        <v>39</v>
      </c>
      <c r="D30" s="18" t="s">
        <v>124</v>
      </c>
      <c r="E30" s="18" t="s">
        <v>115</v>
      </c>
      <c r="F30" s="18" t="s">
        <v>130</v>
      </c>
      <c r="G30" s="19"/>
      <c r="H30" s="19"/>
      <c r="I30" s="44">
        <f>I31+I34</f>
        <v>1229.1999999999998</v>
      </c>
    </row>
    <row r="31" spans="1:9" s="1" customFormat="1" ht="47.25">
      <c r="A31" s="214"/>
      <c r="B31" s="64" t="s">
        <v>89</v>
      </c>
      <c r="C31" s="12" t="s">
        <v>39</v>
      </c>
      <c r="D31" s="12" t="s">
        <v>124</v>
      </c>
      <c r="E31" s="12" t="s">
        <v>115</v>
      </c>
      <c r="F31" s="12" t="s">
        <v>131</v>
      </c>
      <c r="G31" s="13"/>
      <c r="H31" s="13"/>
      <c r="I31" s="41">
        <f>SUM(I32:I33)</f>
        <v>608.0999999999999</v>
      </c>
    </row>
    <row r="32" spans="1:9" s="1" customFormat="1" ht="15.75">
      <c r="A32" s="214"/>
      <c r="B32" s="55" t="s">
        <v>97</v>
      </c>
      <c r="C32" s="21" t="s">
        <v>39</v>
      </c>
      <c r="D32" s="21" t="s">
        <v>124</v>
      </c>
      <c r="E32" s="21" t="s">
        <v>115</v>
      </c>
      <c r="F32" s="21" t="s">
        <v>131</v>
      </c>
      <c r="G32" s="21" t="s">
        <v>87</v>
      </c>
      <c r="H32" s="21" t="s">
        <v>114</v>
      </c>
      <c r="I32" s="56">
        <f>582.9+5.8</f>
        <v>588.6999999999999</v>
      </c>
    </row>
    <row r="33" spans="1:9" s="1" customFormat="1" ht="31.5">
      <c r="A33" s="214"/>
      <c r="B33" s="57" t="s">
        <v>98</v>
      </c>
      <c r="C33" s="17" t="s">
        <v>39</v>
      </c>
      <c r="D33" s="17" t="s">
        <v>124</v>
      </c>
      <c r="E33" s="17" t="s">
        <v>115</v>
      </c>
      <c r="F33" s="17" t="s">
        <v>131</v>
      </c>
      <c r="G33" s="17" t="s">
        <v>88</v>
      </c>
      <c r="H33" s="17" t="s">
        <v>114</v>
      </c>
      <c r="I33" s="75">
        <v>19.4</v>
      </c>
    </row>
    <row r="34" spans="1:9" s="1" customFormat="1" ht="31.5">
      <c r="A34" s="214"/>
      <c r="B34" s="64" t="s">
        <v>90</v>
      </c>
      <c r="C34" s="12" t="s">
        <v>39</v>
      </c>
      <c r="D34" s="12" t="s">
        <v>124</v>
      </c>
      <c r="E34" s="12" t="s">
        <v>115</v>
      </c>
      <c r="F34" s="12" t="s">
        <v>132</v>
      </c>
      <c r="G34" s="13"/>
      <c r="H34" s="13"/>
      <c r="I34" s="41">
        <f>SUM(I35:I36)</f>
        <v>621.0999999999999</v>
      </c>
    </row>
    <row r="35" spans="1:9" s="1" customFormat="1" ht="15.75">
      <c r="A35" s="214"/>
      <c r="B35" s="55" t="s">
        <v>97</v>
      </c>
      <c r="C35" s="21" t="s">
        <v>39</v>
      </c>
      <c r="D35" s="21" t="s">
        <v>124</v>
      </c>
      <c r="E35" s="21" t="s">
        <v>115</v>
      </c>
      <c r="F35" s="21" t="s">
        <v>132</v>
      </c>
      <c r="G35" s="21" t="s">
        <v>87</v>
      </c>
      <c r="H35" s="21" t="s">
        <v>47</v>
      </c>
      <c r="I35" s="56">
        <f>582.9+0.4</f>
        <v>583.3</v>
      </c>
    </row>
    <row r="36" spans="1:9" s="1" customFormat="1" ht="31.5">
      <c r="A36" s="214"/>
      <c r="B36" s="57" t="s">
        <v>98</v>
      </c>
      <c r="C36" s="17" t="s">
        <v>39</v>
      </c>
      <c r="D36" s="17" t="s">
        <v>124</v>
      </c>
      <c r="E36" s="17" t="s">
        <v>115</v>
      </c>
      <c r="F36" s="17" t="s">
        <v>132</v>
      </c>
      <c r="G36" s="17" t="s">
        <v>88</v>
      </c>
      <c r="H36" s="17" t="s">
        <v>47</v>
      </c>
      <c r="I36" s="75">
        <f>38.2-0.4</f>
        <v>37.800000000000004</v>
      </c>
    </row>
    <row r="37" spans="1:9" s="1" customFormat="1" ht="15.75">
      <c r="A37" s="214"/>
      <c r="B37" s="64" t="s">
        <v>83</v>
      </c>
      <c r="C37" s="18" t="s">
        <v>39</v>
      </c>
      <c r="D37" s="18" t="s">
        <v>124</v>
      </c>
      <c r="E37" s="18" t="s">
        <v>115</v>
      </c>
      <c r="F37" s="18" t="s">
        <v>133</v>
      </c>
      <c r="G37" s="19"/>
      <c r="H37" s="19"/>
      <c r="I37" s="44">
        <f>I38</f>
        <v>675.5</v>
      </c>
    </row>
    <row r="38" spans="1:9" s="1" customFormat="1" ht="15.75">
      <c r="A38" s="214"/>
      <c r="B38" s="62" t="s">
        <v>84</v>
      </c>
      <c r="C38" s="18" t="s">
        <v>39</v>
      </c>
      <c r="D38" s="18" t="s">
        <v>124</v>
      </c>
      <c r="E38" s="18" t="s">
        <v>115</v>
      </c>
      <c r="F38" s="18" t="s">
        <v>134</v>
      </c>
      <c r="G38" s="19"/>
      <c r="H38" s="19"/>
      <c r="I38" s="44">
        <f>I39</f>
        <v>675.5</v>
      </c>
    </row>
    <row r="39" spans="1:9" s="1" customFormat="1" ht="15.75">
      <c r="A39" s="214"/>
      <c r="B39" s="62" t="s">
        <v>84</v>
      </c>
      <c r="C39" s="18" t="s">
        <v>39</v>
      </c>
      <c r="D39" s="18" t="s">
        <v>124</v>
      </c>
      <c r="E39" s="18" t="s">
        <v>115</v>
      </c>
      <c r="F39" s="18" t="s">
        <v>135</v>
      </c>
      <c r="G39" s="19"/>
      <c r="H39" s="19"/>
      <c r="I39" s="44">
        <f>I40+I42</f>
        <v>675.5</v>
      </c>
    </row>
    <row r="40" spans="1:9" s="1" customFormat="1" ht="31.5">
      <c r="A40" s="214"/>
      <c r="B40" s="67" t="s">
        <v>139</v>
      </c>
      <c r="C40" s="31" t="s">
        <v>39</v>
      </c>
      <c r="D40" s="31" t="s">
        <v>124</v>
      </c>
      <c r="E40" s="31" t="s">
        <v>115</v>
      </c>
      <c r="F40" s="31" t="s">
        <v>136</v>
      </c>
      <c r="G40" s="22"/>
      <c r="H40" s="22"/>
      <c r="I40" s="69">
        <f>I41</f>
        <v>275.8</v>
      </c>
    </row>
    <row r="41" spans="1:9" s="1" customFormat="1" ht="15.75">
      <c r="A41" s="214"/>
      <c r="B41" s="57" t="s">
        <v>85</v>
      </c>
      <c r="C41" s="17" t="s">
        <v>39</v>
      </c>
      <c r="D41" s="17" t="s">
        <v>124</v>
      </c>
      <c r="E41" s="17" t="s">
        <v>115</v>
      </c>
      <c r="F41" s="17" t="s">
        <v>375</v>
      </c>
      <c r="G41" s="17" t="s">
        <v>61</v>
      </c>
      <c r="H41" s="17" t="s">
        <v>48</v>
      </c>
      <c r="I41" s="75">
        <v>275.8</v>
      </c>
    </row>
    <row r="42" spans="1:9" s="1" customFormat="1" ht="31.5">
      <c r="A42" s="214"/>
      <c r="B42" s="67" t="s">
        <v>374</v>
      </c>
      <c r="C42" s="31" t="s">
        <v>39</v>
      </c>
      <c r="D42" s="31" t="s">
        <v>124</v>
      </c>
      <c r="E42" s="31" t="s">
        <v>115</v>
      </c>
      <c r="F42" s="31" t="s">
        <v>373</v>
      </c>
      <c r="G42" s="22"/>
      <c r="H42" s="22"/>
      <c r="I42" s="69">
        <f>I43</f>
        <v>399.7</v>
      </c>
    </row>
    <row r="43" spans="1:9" s="1" customFormat="1" ht="15.75">
      <c r="A43" s="214"/>
      <c r="B43" s="57" t="s">
        <v>85</v>
      </c>
      <c r="C43" s="17" t="s">
        <v>39</v>
      </c>
      <c r="D43" s="17" t="s">
        <v>124</v>
      </c>
      <c r="E43" s="17" t="s">
        <v>115</v>
      </c>
      <c r="F43" s="17" t="s">
        <v>372</v>
      </c>
      <c r="G43" s="17" t="s">
        <v>61</v>
      </c>
      <c r="H43" s="17" t="s">
        <v>48</v>
      </c>
      <c r="I43" s="75">
        <v>399.7</v>
      </c>
    </row>
    <row r="44" spans="1:9" s="1" customFormat="1" ht="15.75">
      <c r="A44" s="214"/>
      <c r="B44" s="94" t="s">
        <v>57</v>
      </c>
      <c r="C44" s="12" t="s">
        <v>39</v>
      </c>
      <c r="D44" s="12" t="s">
        <v>124</v>
      </c>
      <c r="E44" s="12" t="s">
        <v>138</v>
      </c>
      <c r="F44" s="12"/>
      <c r="G44" s="12"/>
      <c r="H44" s="13"/>
      <c r="I44" s="41">
        <f>I45</f>
        <v>439.3</v>
      </c>
    </row>
    <row r="45" spans="1:9" s="1" customFormat="1" ht="15.75">
      <c r="A45" s="214"/>
      <c r="B45" s="64" t="s">
        <v>83</v>
      </c>
      <c r="C45" s="18" t="s">
        <v>39</v>
      </c>
      <c r="D45" s="18" t="s">
        <v>124</v>
      </c>
      <c r="E45" s="18" t="s">
        <v>138</v>
      </c>
      <c r="F45" s="18" t="s">
        <v>133</v>
      </c>
      <c r="G45" s="19"/>
      <c r="H45" s="19"/>
      <c r="I45" s="44">
        <f>I46</f>
        <v>439.3</v>
      </c>
    </row>
    <row r="46" spans="1:9" s="1" customFormat="1" ht="15.75">
      <c r="A46" s="214"/>
      <c r="B46" s="62" t="s">
        <v>84</v>
      </c>
      <c r="C46" s="18" t="s">
        <v>39</v>
      </c>
      <c r="D46" s="18" t="s">
        <v>124</v>
      </c>
      <c r="E46" s="18" t="s">
        <v>138</v>
      </c>
      <c r="F46" s="18" t="s">
        <v>134</v>
      </c>
      <c r="G46" s="19"/>
      <c r="H46" s="19"/>
      <c r="I46" s="44">
        <f>I47</f>
        <v>439.3</v>
      </c>
    </row>
    <row r="47" spans="1:9" s="1" customFormat="1" ht="15.75">
      <c r="A47" s="214"/>
      <c r="B47" s="62" t="s">
        <v>84</v>
      </c>
      <c r="C47" s="18" t="s">
        <v>39</v>
      </c>
      <c r="D47" s="18" t="s">
        <v>124</v>
      </c>
      <c r="E47" s="18" t="s">
        <v>138</v>
      </c>
      <c r="F47" s="18" t="s">
        <v>135</v>
      </c>
      <c r="G47" s="19"/>
      <c r="H47" s="19"/>
      <c r="I47" s="44">
        <f>I48</f>
        <v>439.3</v>
      </c>
    </row>
    <row r="48" spans="1:9" s="1" customFormat="1" ht="31.5">
      <c r="A48" s="214"/>
      <c r="B48" s="67" t="s">
        <v>140</v>
      </c>
      <c r="C48" s="31" t="s">
        <v>39</v>
      </c>
      <c r="D48" s="31" t="s">
        <v>124</v>
      </c>
      <c r="E48" s="31" t="s">
        <v>138</v>
      </c>
      <c r="F48" s="31" t="s">
        <v>137</v>
      </c>
      <c r="G48" s="22"/>
      <c r="H48" s="22"/>
      <c r="I48" s="69">
        <f>I49</f>
        <v>439.3</v>
      </c>
    </row>
    <row r="49" spans="1:9" s="1" customFormat="1" ht="15.75">
      <c r="A49" s="214"/>
      <c r="B49" s="57" t="s">
        <v>85</v>
      </c>
      <c r="C49" s="17" t="s">
        <v>39</v>
      </c>
      <c r="D49" s="17" t="s">
        <v>124</v>
      </c>
      <c r="E49" s="17" t="s">
        <v>138</v>
      </c>
      <c r="F49" s="17" t="s">
        <v>137</v>
      </c>
      <c r="G49" s="17" t="s">
        <v>61</v>
      </c>
      <c r="H49" s="17" t="s">
        <v>48</v>
      </c>
      <c r="I49" s="75">
        <v>439.3</v>
      </c>
    </row>
    <row r="50" spans="1:9" s="1" customFormat="1" ht="15.75">
      <c r="A50" s="214"/>
      <c r="B50" s="94" t="s">
        <v>13</v>
      </c>
      <c r="C50" s="12" t="s">
        <v>39</v>
      </c>
      <c r="D50" s="12" t="s">
        <v>124</v>
      </c>
      <c r="E50" s="12" t="s">
        <v>143</v>
      </c>
      <c r="F50" s="12"/>
      <c r="G50" s="12"/>
      <c r="H50" s="13"/>
      <c r="I50" s="41">
        <f>I51</f>
        <v>2000</v>
      </c>
    </row>
    <row r="51" spans="1:9" s="1" customFormat="1" ht="15.75">
      <c r="A51" s="214"/>
      <c r="B51" s="64" t="s">
        <v>83</v>
      </c>
      <c r="C51" s="18" t="s">
        <v>39</v>
      </c>
      <c r="D51" s="18" t="s">
        <v>124</v>
      </c>
      <c r="E51" s="18" t="s">
        <v>143</v>
      </c>
      <c r="F51" s="18" t="s">
        <v>133</v>
      </c>
      <c r="G51" s="19"/>
      <c r="H51" s="19"/>
      <c r="I51" s="44">
        <f>I52</f>
        <v>2000</v>
      </c>
    </row>
    <row r="52" spans="1:9" s="1" customFormat="1" ht="15.75">
      <c r="A52" s="214"/>
      <c r="B52" s="62" t="s">
        <v>84</v>
      </c>
      <c r="C52" s="18" t="s">
        <v>39</v>
      </c>
      <c r="D52" s="18" t="s">
        <v>124</v>
      </c>
      <c r="E52" s="18" t="s">
        <v>143</v>
      </c>
      <c r="F52" s="18" t="s">
        <v>134</v>
      </c>
      <c r="G52" s="19" t="s">
        <v>8</v>
      </c>
      <c r="H52" s="19" t="s">
        <v>8</v>
      </c>
      <c r="I52" s="44">
        <f>I53</f>
        <v>2000</v>
      </c>
    </row>
    <row r="53" spans="1:9" s="1" customFormat="1" ht="15.75">
      <c r="A53" s="214"/>
      <c r="B53" s="62" t="s">
        <v>84</v>
      </c>
      <c r="C53" s="18" t="s">
        <v>39</v>
      </c>
      <c r="D53" s="18" t="s">
        <v>124</v>
      </c>
      <c r="E53" s="18" t="s">
        <v>143</v>
      </c>
      <c r="F53" s="18" t="s">
        <v>135</v>
      </c>
      <c r="G53" s="19" t="s">
        <v>8</v>
      </c>
      <c r="H53" s="19" t="s">
        <v>8</v>
      </c>
      <c r="I53" s="44">
        <f>I54</f>
        <v>2000</v>
      </c>
    </row>
    <row r="54" spans="1:9" s="1" customFormat="1" ht="15.75">
      <c r="A54" s="214"/>
      <c r="B54" s="67" t="s">
        <v>142</v>
      </c>
      <c r="C54" s="31" t="s">
        <v>39</v>
      </c>
      <c r="D54" s="31" t="s">
        <v>124</v>
      </c>
      <c r="E54" s="31" t="s">
        <v>143</v>
      </c>
      <c r="F54" s="31" t="s">
        <v>141</v>
      </c>
      <c r="G54" s="22"/>
      <c r="H54" s="22"/>
      <c r="I54" s="69">
        <f>I55</f>
        <v>2000</v>
      </c>
    </row>
    <row r="55" spans="1:9" s="1" customFormat="1" ht="16.5" thickBot="1">
      <c r="A55" s="214"/>
      <c r="B55" s="101" t="s">
        <v>62</v>
      </c>
      <c r="C55" s="24" t="s">
        <v>39</v>
      </c>
      <c r="D55" s="24" t="s">
        <v>124</v>
      </c>
      <c r="E55" s="24" t="s">
        <v>143</v>
      </c>
      <c r="F55" s="24" t="s">
        <v>141</v>
      </c>
      <c r="G55" s="24" t="s">
        <v>63</v>
      </c>
      <c r="H55" s="24" t="s">
        <v>40</v>
      </c>
      <c r="I55" s="135">
        <v>2000</v>
      </c>
    </row>
    <row r="56" spans="1:9" s="1" customFormat="1" ht="16.5" thickBot="1">
      <c r="A56" s="214"/>
      <c r="B56" s="70" t="s">
        <v>14</v>
      </c>
      <c r="C56" s="10" t="s">
        <v>39</v>
      </c>
      <c r="D56" s="10" t="s">
        <v>124</v>
      </c>
      <c r="E56" s="10" t="s">
        <v>148</v>
      </c>
      <c r="F56" s="10"/>
      <c r="G56" s="10"/>
      <c r="H56" s="11"/>
      <c r="I56" s="50">
        <f>I57+I72+I68</f>
        <v>3153.1</v>
      </c>
    </row>
    <row r="57" spans="1:9" s="1" customFormat="1" ht="47.25">
      <c r="A57" s="214"/>
      <c r="B57" s="64" t="s">
        <v>112</v>
      </c>
      <c r="C57" s="18" t="s">
        <v>39</v>
      </c>
      <c r="D57" s="18" t="s">
        <v>124</v>
      </c>
      <c r="E57" s="18" t="s">
        <v>148</v>
      </c>
      <c r="F57" s="18" t="s">
        <v>144</v>
      </c>
      <c r="G57" s="19"/>
      <c r="H57" s="19"/>
      <c r="I57" s="44">
        <f>I58+I62</f>
        <v>318.5</v>
      </c>
    </row>
    <row r="58" spans="1:9" s="1" customFormat="1" ht="86.25" customHeight="1">
      <c r="A58" s="214"/>
      <c r="B58" s="62" t="s">
        <v>146</v>
      </c>
      <c r="C58" s="18" t="s">
        <v>39</v>
      </c>
      <c r="D58" s="18" t="s">
        <v>124</v>
      </c>
      <c r="E58" s="18" t="s">
        <v>148</v>
      </c>
      <c r="F58" s="18" t="s">
        <v>145</v>
      </c>
      <c r="G58" s="19"/>
      <c r="H58" s="19"/>
      <c r="I58" s="44">
        <f>I59</f>
        <v>105.9</v>
      </c>
    </row>
    <row r="59" spans="1:9" s="1" customFormat="1" ht="51.75" customHeight="1">
      <c r="A59" s="214"/>
      <c r="B59" s="154" t="s">
        <v>265</v>
      </c>
      <c r="C59" s="146" t="s">
        <v>115</v>
      </c>
      <c r="D59" s="146" t="s">
        <v>124</v>
      </c>
      <c r="E59" s="146" t="s">
        <v>148</v>
      </c>
      <c r="F59" s="146" t="s">
        <v>257</v>
      </c>
      <c r="G59" s="147"/>
      <c r="H59" s="147"/>
      <c r="I59" s="155">
        <f>I60</f>
        <v>105.9</v>
      </c>
    </row>
    <row r="60" spans="1:9" s="1" customFormat="1" ht="31.5">
      <c r="A60" s="214"/>
      <c r="B60" s="67" t="s">
        <v>147</v>
      </c>
      <c r="C60" s="31" t="s">
        <v>39</v>
      </c>
      <c r="D60" s="31" t="s">
        <v>124</v>
      </c>
      <c r="E60" s="31" t="s">
        <v>148</v>
      </c>
      <c r="F60" s="31" t="s">
        <v>258</v>
      </c>
      <c r="G60" s="22"/>
      <c r="H60" s="22"/>
      <c r="I60" s="69">
        <f>I61</f>
        <v>105.9</v>
      </c>
    </row>
    <row r="61" spans="1:9" s="1" customFormat="1" ht="31.5">
      <c r="A61" s="214"/>
      <c r="B61" s="57" t="s">
        <v>98</v>
      </c>
      <c r="C61" s="17" t="s">
        <v>39</v>
      </c>
      <c r="D61" s="17" t="s">
        <v>124</v>
      </c>
      <c r="E61" s="17" t="s">
        <v>148</v>
      </c>
      <c r="F61" s="17" t="s">
        <v>258</v>
      </c>
      <c r="G61" s="17" t="s">
        <v>88</v>
      </c>
      <c r="H61" s="17" t="s">
        <v>40</v>
      </c>
      <c r="I61" s="75">
        <v>105.9</v>
      </c>
    </row>
    <row r="62" spans="1:9" s="1" customFormat="1" ht="47.25">
      <c r="A62" s="214"/>
      <c r="B62" s="62" t="s">
        <v>151</v>
      </c>
      <c r="C62" s="18" t="s">
        <v>39</v>
      </c>
      <c r="D62" s="18" t="s">
        <v>124</v>
      </c>
      <c r="E62" s="18" t="s">
        <v>148</v>
      </c>
      <c r="F62" s="18" t="s">
        <v>152</v>
      </c>
      <c r="G62" s="19"/>
      <c r="H62" s="19"/>
      <c r="I62" s="44">
        <f>I63</f>
        <v>212.6</v>
      </c>
    </row>
    <row r="63" spans="1:9" s="1" customFormat="1" ht="31.5">
      <c r="A63" s="214"/>
      <c r="B63" s="154" t="s">
        <v>266</v>
      </c>
      <c r="C63" s="146" t="s">
        <v>115</v>
      </c>
      <c r="D63" s="146" t="s">
        <v>124</v>
      </c>
      <c r="E63" s="146" t="s">
        <v>148</v>
      </c>
      <c r="F63" s="146" t="s">
        <v>276</v>
      </c>
      <c r="G63" s="147"/>
      <c r="H63" s="147"/>
      <c r="I63" s="155">
        <f>I64+I66</f>
        <v>212.6</v>
      </c>
    </row>
    <row r="64" spans="1:9" s="1" customFormat="1" ht="31.5">
      <c r="A64" s="214"/>
      <c r="B64" s="67" t="s">
        <v>153</v>
      </c>
      <c r="C64" s="31" t="s">
        <v>39</v>
      </c>
      <c r="D64" s="31" t="s">
        <v>124</v>
      </c>
      <c r="E64" s="31" t="s">
        <v>148</v>
      </c>
      <c r="F64" s="31" t="s">
        <v>277</v>
      </c>
      <c r="G64" s="22"/>
      <c r="H64" s="22"/>
      <c r="I64" s="69">
        <f>I65</f>
        <v>67.6</v>
      </c>
    </row>
    <row r="65" spans="1:9" s="1" customFormat="1" ht="31.5">
      <c r="A65" s="214"/>
      <c r="B65" s="57" t="s">
        <v>98</v>
      </c>
      <c r="C65" s="17" t="s">
        <v>39</v>
      </c>
      <c r="D65" s="17" t="s">
        <v>124</v>
      </c>
      <c r="E65" s="17" t="s">
        <v>148</v>
      </c>
      <c r="F65" s="17" t="s">
        <v>277</v>
      </c>
      <c r="G65" s="17" t="s">
        <v>88</v>
      </c>
      <c r="H65" s="17" t="s">
        <v>40</v>
      </c>
      <c r="I65" s="75">
        <v>67.6</v>
      </c>
    </row>
    <row r="66" spans="1:9" s="1" customFormat="1" ht="18" customHeight="1">
      <c r="A66" s="214"/>
      <c r="B66" s="67" t="s">
        <v>154</v>
      </c>
      <c r="C66" s="31" t="s">
        <v>39</v>
      </c>
      <c r="D66" s="31" t="s">
        <v>124</v>
      </c>
      <c r="E66" s="31" t="s">
        <v>148</v>
      </c>
      <c r="F66" s="31" t="s">
        <v>278</v>
      </c>
      <c r="G66" s="22"/>
      <c r="H66" s="22"/>
      <c r="I66" s="69">
        <f>I67</f>
        <v>145</v>
      </c>
    </row>
    <row r="67" spans="1:9" s="1" customFormat="1" ht="31.5">
      <c r="A67" s="214"/>
      <c r="B67" s="57" t="s">
        <v>98</v>
      </c>
      <c r="C67" s="17" t="s">
        <v>39</v>
      </c>
      <c r="D67" s="17" t="s">
        <v>124</v>
      </c>
      <c r="E67" s="17" t="s">
        <v>148</v>
      </c>
      <c r="F67" s="17" t="s">
        <v>278</v>
      </c>
      <c r="G67" s="17" t="s">
        <v>88</v>
      </c>
      <c r="H67" s="17" t="s">
        <v>40</v>
      </c>
      <c r="I67" s="75">
        <v>145</v>
      </c>
    </row>
    <row r="68" spans="1:9" s="1" customFormat="1" ht="47.25">
      <c r="A68" s="214"/>
      <c r="B68" s="64" t="s">
        <v>0</v>
      </c>
      <c r="C68" s="18" t="s">
        <v>39</v>
      </c>
      <c r="D68" s="18" t="s">
        <v>124</v>
      </c>
      <c r="E68" s="18" t="s">
        <v>148</v>
      </c>
      <c r="F68" s="18" t="s">
        <v>155</v>
      </c>
      <c r="G68" s="19"/>
      <c r="H68" s="19"/>
      <c r="I68" s="44">
        <f>I69</f>
        <v>925</v>
      </c>
    </row>
    <row r="69" spans="1:9" s="1" customFormat="1" ht="31.5">
      <c r="A69" s="214"/>
      <c r="B69" s="154" t="s">
        <v>275</v>
      </c>
      <c r="C69" s="146" t="s">
        <v>39</v>
      </c>
      <c r="D69" s="146" t="s">
        <v>124</v>
      </c>
      <c r="E69" s="146" t="s">
        <v>148</v>
      </c>
      <c r="F69" s="146" t="s">
        <v>256</v>
      </c>
      <c r="G69" s="147"/>
      <c r="H69" s="147"/>
      <c r="I69" s="155">
        <f>I70</f>
        <v>925</v>
      </c>
    </row>
    <row r="70" spans="1:9" s="1" customFormat="1" ht="15.75">
      <c r="A70" s="214"/>
      <c r="B70" s="64" t="s">
        <v>156</v>
      </c>
      <c r="C70" s="29" t="s">
        <v>39</v>
      </c>
      <c r="D70" s="29" t="s">
        <v>124</v>
      </c>
      <c r="E70" s="29" t="s">
        <v>148</v>
      </c>
      <c r="F70" s="29" t="s">
        <v>255</v>
      </c>
      <c r="G70" s="32"/>
      <c r="H70" s="32"/>
      <c r="I70" s="43">
        <f>SUM(I71:I71)</f>
        <v>925</v>
      </c>
    </row>
    <row r="71" spans="1:9" s="1" customFormat="1" ht="31.5">
      <c r="A71" s="214"/>
      <c r="B71" s="55" t="s">
        <v>98</v>
      </c>
      <c r="C71" s="21" t="s">
        <v>39</v>
      </c>
      <c r="D71" s="21" t="s">
        <v>124</v>
      </c>
      <c r="E71" s="21" t="s">
        <v>148</v>
      </c>
      <c r="F71" s="21" t="s">
        <v>255</v>
      </c>
      <c r="G71" s="21" t="s">
        <v>88</v>
      </c>
      <c r="H71" s="21" t="s">
        <v>40</v>
      </c>
      <c r="I71" s="56">
        <v>925</v>
      </c>
    </row>
    <row r="72" spans="1:9" s="1" customFormat="1" ht="15.75">
      <c r="A72" s="214"/>
      <c r="B72" s="64" t="s">
        <v>83</v>
      </c>
      <c r="C72" s="18" t="s">
        <v>39</v>
      </c>
      <c r="D72" s="18" t="s">
        <v>124</v>
      </c>
      <c r="E72" s="18" t="s">
        <v>148</v>
      </c>
      <c r="F72" s="18" t="s">
        <v>133</v>
      </c>
      <c r="G72" s="19"/>
      <c r="H72" s="19"/>
      <c r="I72" s="44">
        <f>I73</f>
        <v>1909.6</v>
      </c>
    </row>
    <row r="73" spans="1:9" s="1" customFormat="1" ht="15.75">
      <c r="A73" s="214"/>
      <c r="B73" s="62" t="s">
        <v>84</v>
      </c>
      <c r="C73" s="18" t="s">
        <v>39</v>
      </c>
      <c r="D73" s="18" t="s">
        <v>124</v>
      </c>
      <c r="E73" s="18" t="s">
        <v>148</v>
      </c>
      <c r="F73" s="18" t="s">
        <v>134</v>
      </c>
      <c r="G73" s="19"/>
      <c r="H73" s="19"/>
      <c r="I73" s="44">
        <f>I74</f>
        <v>1909.6</v>
      </c>
    </row>
    <row r="74" spans="1:9" s="1" customFormat="1" ht="15.75">
      <c r="A74" s="214"/>
      <c r="B74" s="62" t="s">
        <v>84</v>
      </c>
      <c r="C74" s="29" t="s">
        <v>39</v>
      </c>
      <c r="D74" s="29" t="s">
        <v>124</v>
      </c>
      <c r="E74" s="29" t="s">
        <v>148</v>
      </c>
      <c r="F74" s="18" t="s">
        <v>135</v>
      </c>
      <c r="G74" s="32"/>
      <c r="H74" s="32"/>
      <c r="I74" s="43">
        <f>I75+I77+I79+I81+I83</f>
        <v>1909.6</v>
      </c>
    </row>
    <row r="75" spans="1:9" s="1" customFormat="1" ht="31.5">
      <c r="A75" s="214"/>
      <c r="B75" s="67" t="s">
        <v>160</v>
      </c>
      <c r="C75" s="31" t="s">
        <v>39</v>
      </c>
      <c r="D75" s="31" t="s">
        <v>124</v>
      </c>
      <c r="E75" s="31" t="s">
        <v>148</v>
      </c>
      <c r="F75" s="31" t="s">
        <v>157</v>
      </c>
      <c r="G75" s="22"/>
      <c r="H75" s="22"/>
      <c r="I75" s="69">
        <f>I76</f>
        <v>500</v>
      </c>
    </row>
    <row r="76" spans="1:9" s="1" customFormat="1" ht="15.75">
      <c r="A76" s="214"/>
      <c r="B76" s="57" t="s">
        <v>351</v>
      </c>
      <c r="C76" s="17" t="s">
        <v>39</v>
      </c>
      <c r="D76" s="17" t="s">
        <v>124</v>
      </c>
      <c r="E76" s="17" t="s">
        <v>148</v>
      </c>
      <c r="F76" s="17" t="s">
        <v>157</v>
      </c>
      <c r="G76" s="17" t="s">
        <v>346</v>
      </c>
      <c r="H76" s="17" t="s">
        <v>40</v>
      </c>
      <c r="I76" s="75">
        <v>500</v>
      </c>
    </row>
    <row r="77" spans="1:9" s="1" customFormat="1" ht="15.75">
      <c r="A77" s="214"/>
      <c r="B77" s="67" t="s">
        <v>339</v>
      </c>
      <c r="C77" s="31" t="s">
        <v>39</v>
      </c>
      <c r="D77" s="31" t="s">
        <v>124</v>
      </c>
      <c r="E77" s="31" t="s">
        <v>148</v>
      </c>
      <c r="F77" s="31" t="s">
        <v>338</v>
      </c>
      <c r="G77" s="22"/>
      <c r="H77" s="22"/>
      <c r="I77" s="69">
        <f>I78</f>
        <v>33.6</v>
      </c>
    </row>
    <row r="78" spans="1:9" s="1" customFormat="1" ht="31.5">
      <c r="A78" s="214"/>
      <c r="B78" s="57" t="s">
        <v>98</v>
      </c>
      <c r="C78" s="17" t="s">
        <v>39</v>
      </c>
      <c r="D78" s="17" t="s">
        <v>124</v>
      </c>
      <c r="E78" s="17" t="s">
        <v>148</v>
      </c>
      <c r="F78" s="17" t="s">
        <v>338</v>
      </c>
      <c r="G78" s="17" t="s">
        <v>88</v>
      </c>
      <c r="H78" s="17" t="s">
        <v>40</v>
      </c>
      <c r="I78" s="75">
        <v>33.6</v>
      </c>
    </row>
    <row r="79" spans="1:9" s="1" customFormat="1" ht="15.75">
      <c r="A79" s="214"/>
      <c r="B79" s="67" t="s">
        <v>161</v>
      </c>
      <c r="C79" s="31" t="s">
        <v>39</v>
      </c>
      <c r="D79" s="31" t="s">
        <v>124</v>
      </c>
      <c r="E79" s="31" t="s">
        <v>148</v>
      </c>
      <c r="F79" s="31" t="s">
        <v>158</v>
      </c>
      <c r="G79" s="22"/>
      <c r="H79" s="22"/>
      <c r="I79" s="69">
        <f>I80</f>
        <v>504</v>
      </c>
    </row>
    <row r="80" spans="1:9" s="1" customFormat="1" ht="31.5">
      <c r="A80" s="214"/>
      <c r="B80" s="57" t="s">
        <v>98</v>
      </c>
      <c r="C80" s="17" t="s">
        <v>39</v>
      </c>
      <c r="D80" s="17" t="s">
        <v>124</v>
      </c>
      <c r="E80" s="17" t="s">
        <v>148</v>
      </c>
      <c r="F80" s="17" t="s">
        <v>158</v>
      </c>
      <c r="G80" s="17" t="s">
        <v>88</v>
      </c>
      <c r="H80" s="17" t="s">
        <v>40</v>
      </c>
      <c r="I80" s="75">
        <v>504</v>
      </c>
    </row>
    <row r="81" spans="1:9" s="1" customFormat="1" ht="47.25">
      <c r="A81" s="214"/>
      <c r="B81" s="67" t="s">
        <v>162</v>
      </c>
      <c r="C81" s="31" t="s">
        <v>39</v>
      </c>
      <c r="D81" s="31" t="s">
        <v>124</v>
      </c>
      <c r="E81" s="31" t="s">
        <v>148</v>
      </c>
      <c r="F81" s="31" t="s">
        <v>159</v>
      </c>
      <c r="G81" s="22"/>
      <c r="H81" s="22"/>
      <c r="I81" s="69">
        <f>I82</f>
        <v>800</v>
      </c>
    </row>
    <row r="82" spans="1:9" s="1" customFormat="1" ht="31.5">
      <c r="A82" s="214"/>
      <c r="B82" s="57" t="s">
        <v>98</v>
      </c>
      <c r="C82" s="17" t="s">
        <v>39</v>
      </c>
      <c r="D82" s="17" t="s">
        <v>124</v>
      </c>
      <c r="E82" s="17" t="s">
        <v>148</v>
      </c>
      <c r="F82" s="17" t="s">
        <v>159</v>
      </c>
      <c r="G82" s="17" t="s">
        <v>88</v>
      </c>
      <c r="H82" s="17" t="s">
        <v>40</v>
      </c>
      <c r="I82" s="75">
        <v>800</v>
      </c>
    </row>
    <row r="83" spans="1:9" s="1" customFormat="1" ht="22.5" customHeight="1">
      <c r="A83" s="214"/>
      <c r="B83" s="67" t="s">
        <v>371</v>
      </c>
      <c r="C83" s="31" t="s">
        <v>39</v>
      </c>
      <c r="D83" s="31" t="s">
        <v>124</v>
      </c>
      <c r="E83" s="31" t="s">
        <v>148</v>
      </c>
      <c r="F83" s="31" t="s">
        <v>370</v>
      </c>
      <c r="G83" s="22"/>
      <c r="H83" s="22"/>
      <c r="I83" s="69">
        <f>I84</f>
        <v>72</v>
      </c>
    </row>
    <row r="84" spans="1:9" s="1" customFormat="1" ht="32.25" thickBot="1">
      <c r="A84" s="214"/>
      <c r="B84" s="57" t="s">
        <v>98</v>
      </c>
      <c r="C84" s="17" t="s">
        <v>39</v>
      </c>
      <c r="D84" s="17" t="s">
        <v>124</v>
      </c>
      <c r="E84" s="17" t="s">
        <v>148</v>
      </c>
      <c r="F84" s="17" t="s">
        <v>370</v>
      </c>
      <c r="G84" s="17" t="s">
        <v>88</v>
      </c>
      <c r="H84" s="17" t="s">
        <v>40</v>
      </c>
      <c r="I84" s="75">
        <v>72</v>
      </c>
    </row>
    <row r="85" spans="1:9" s="1" customFormat="1" ht="17.25" thickBot="1" thickTop="1">
      <c r="A85" s="214"/>
      <c r="B85" s="76" t="s">
        <v>15</v>
      </c>
      <c r="C85" s="34" t="s">
        <v>39</v>
      </c>
      <c r="D85" s="34" t="s">
        <v>149</v>
      </c>
      <c r="E85" s="34"/>
      <c r="F85" s="34"/>
      <c r="G85" s="35"/>
      <c r="H85" s="35"/>
      <c r="I85" s="40">
        <f>I86</f>
        <v>1092.2</v>
      </c>
    </row>
    <row r="86" spans="1:9" s="1" customFormat="1" ht="16.5" thickTop="1">
      <c r="A86" s="214"/>
      <c r="B86" s="94" t="s">
        <v>16</v>
      </c>
      <c r="C86" s="12" t="s">
        <v>39</v>
      </c>
      <c r="D86" s="12" t="s">
        <v>149</v>
      </c>
      <c r="E86" s="12" t="s">
        <v>150</v>
      </c>
      <c r="F86" s="12"/>
      <c r="G86" s="12"/>
      <c r="H86" s="13"/>
      <c r="I86" s="41">
        <f>I87</f>
        <v>1092.2</v>
      </c>
    </row>
    <row r="87" spans="1:9" s="1" customFormat="1" ht="15.75">
      <c r="A87" s="214"/>
      <c r="B87" s="64" t="s">
        <v>83</v>
      </c>
      <c r="C87" s="18" t="s">
        <v>39</v>
      </c>
      <c r="D87" s="18" t="s">
        <v>149</v>
      </c>
      <c r="E87" s="18" t="s">
        <v>150</v>
      </c>
      <c r="F87" s="18" t="s">
        <v>163</v>
      </c>
      <c r="G87" s="19"/>
      <c r="H87" s="19"/>
      <c r="I87" s="44">
        <f>I88</f>
        <v>1092.2</v>
      </c>
    </row>
    <row r="88" spans="1:9" s="1" customFormat="1" ht="15.75">
      <c r="A88" s="214"/>
      <c r="B88" s="62" t="s">
        <v>84</v>
      </c>
      <c r="C88" s="18" t="s">
        <v>39</v>
      </c>
      <c r="D88" s="18" t="s">
        <v>149</v>
      </c>
      <c r="E88" s="18" t="s">
        <v>150</v>
      </c>
      <c r="F88" s="18" t="s">
        <v>134</v>
      </c>
      <c r="G88" s="19"/>
      <c r="H88" s="19"/>
      <c r="I88" s="44">
        <f>I89</f>
        <v>1092.2</v>
      </c>
    </row>
    <row r="89" spans="1:9" s="1" customFormat="1" ht="15.75">
      <c r="A89" s="214"/>
      <c r="B89" s="62" t="s">
        <v>84</v>
      </c>
      <c r="C89" s="18" t="s">
        <v>39</v>
      </c>
      <c r="D89" s="18" t="s">
        <v>149</v>
      </c>
      <c r="E89" s="18" t="s">
        <v>150</v>
      </c>
      <c r="F89" s="18" t="s">
        <v>135</v>
      </c>
      <c r="G89" s="19"/>
      <c r="H89" s="19"/>
      <c r="I89" s="44">
        <f>I90</f>
        <v>1092.2</v>
      </c>
    </row>
    <row r="90" spans="1:9" s="1" customFormat="1" ht="31.5">
      <c r="A90" s="214"/>
      <c r="B90" s="64" t="s">
        <v>165</v>
      </c>
      <c r="C90" s="29" t="s">
        <v>39</v>
      </c>
      <c r="D90" s="29" t="s">
        <v>149</v>
      </c>
      <c r="E90" s="29" t="s">
        <v>150</v>
      </c>
      <c r="F90" s="29" t="s">
        <v>164</v>
      </c>
      <c r="G90" s="32"/>
      <c r="H90" s="32"/>
      <c r="I90" s="43">
        <f>I91+I92</f>
        <v>1092.2</v>
      </c>
    </row>
    <row r="91" spans="1:9" s="1" customFormat="1" ht="15.75">
      <c r="A91" s="214"/>
      <c r="B91" s="93" t="s">
        <v>97</v>
      </c>
      <c r="C91" s="15" t="s">
        <v>39</v>
      </c>
      <c r="D91" s="15" t="s">
        <v>149</v>
      </c>
      <c r="E91" s="15" t="s">
        <v>150</v>
      </c>
      <c r="F91" s="15" t="s">
        <v>164</v>
      </c>
      <c r="G91" s="15" t="s">
        <v>87</v>
      </c>
      <c r="H91" s="15" t="s">
        <v>64</v>
      </c>
      <c r="I91" s="91">
        <f>1033.2+1.7</f>
        <v>1034.9</v>
      </c>
    </row>
    <row r="92" spans="1:9" s="1" customFormat="1" ht="32.25" thickBot="1">
      <c r="A92" s="214"/>
      <c r="B92" s="93" t="s">
        <v>98</v>
      </c>
      <c r="C92" s="15" t="s">
        <v>39</v>
      </c>
      <c r="D92" s="15" t="s">
        <v>149</v>
      </c>
      <c r="E92" s="15" t="s">
        <v>150</v>
      </c>
      <c r="F92" s="15" t="s">
        <v>164</v>
      </c>
      <c r="G92" s="15" t="s">
        <v>88</v>
      </c>
      <c r="H92" s="15" t="s">
        <v>64</v>
      </c>
      <c r="I92" s="91">
        <v>57.3</v>
      </c>
    </row>
    <row r="93" spans="1:9" s="1" customFormat="1" ht="17.25" thickBot="1" thickTop="1">
      <c r="A93" s="214"/>
      <c r="B93" s="76" t="s">
        <v>17</v>
      </c>
      <c r="C93" s="34" t="s">
        <v>39</v>
      </c>
      <c r="D93" s="34" t="s">
        <v>150</v>
      </c>
      <c r="E93" s="34"/>
      <c r="F93" s="35"/>
      <c r="G93" s="35" t="s">
        <v>8</v>
      </c>
      <c r="H93" s="35" t="s">
        <v>8</v>
      </c>
      <c r="I93" s="40">
        <f>I94+I111+I119</f>
        <v>2367.6</v>
      </c>
    </row>
    <row r="94" spans="1:9" s="1" customFormat="1" ht="32.25" thickTop="1">
      <c r="A94" s="214"/>
      <c r="B94" s="94" t="s">
        <v>18</v>
      </c>
      <c r="C94" s="12" t="s">
        <v>39</v>
      </c>
      <c r="D94" s="12" t="s">
        <v>150</v>
      </c>
      <c r="E94" s="12" t="s">
        <v>166</v>
      </c>
      <c r="F94" s="13"/>
      <c r="G94" s="13"/>
      <c r="H94" s="13"/>
      <c r="I94" s="41">
        <f>I95+I106</f>
        <v>1598.6</v>
      </c>
    </row>
    <row r="95" spans="1:9" s="1" customFormat="1" ht="47.25">
      <c r="A95" s="214"/>
      <c r="B95" s="64" t="s">
        <v>112</v>
      </c>
      <c r="C95" s="18" t="s">
        <v>39</v>
      </c>
      <c r="D95" s="18" t="s">
        <v>150</v>
      </c>
      <c r="E95" s="18" t="s">
        <v>166</v>
      </c>
      <c r="F95" s="18" t="s">
        <v>144</v>
      </c>
      <c r="G95" s="19"/>
      <c r="H95" s="19"/>
      <c r="I95" s="44">
        <f>I96</f>
        <v>1374.5</v>
      </c>
    </row>
    <row r="96" spans="1:9" s="1" customFormat="1" ht="78.75">
      <c r="A96" s="214"/>
      <c r="B96" s="62" t="s">
        <v>146</v>
      </c>
      <c r="C96" s="18" t="s">
        <v>39</v>
      </c>
      <c r="D96" s="18" t="s">
        <v>150</v>
      </c>
      <c r="E96" s="18" t="s">
        <v>166</v>
      </c>
      <c r="F96" s="18" t="s">
        <v>145</v>
      </c>
      <c r="G96" s="19"/>
      <c r="H96" s="19"/>
      <c r="I96" s="44">
        <f>I97</f>
        <v>1374.5</v>
      </c>
    </row>
    <row r="97" spans="1:9" s="1" customFormat="1" ht="47.25">
      <c r="A97" s="214"/>
      <c r="B97" s="154" t="s">
        <v>265</v>
      </c>
      <c r="C97" s="146" t="s">
        <v>39</v>
      </c>
      <c r="D97" s="146" t="s">
        <v>150</v>
      </c>
      <c r="E97" s="146" t="s">
        <v>166</v>
      </c>
      <c r="F97" s="146" t="s">
        <v>257</v>
      </c>
      <c r="G97" s="147"/>
      <c r="H97" s="147"/>
      <c r="I97" s="155">
        <f>I98+I100+I102+I104</f>
        <v>1374.5</v>
      </c>
    </row>
    <row r="98" spans="1:9" s="1" customFormat="1" ht="39" customHeight="1">
      <c r="A98" s="214"/>
      <c r="B98" s="67" t="s">
        <v>253</v>
      </c>
      <c r="C98" s="31" t="s">
        <v>39</v>
      </c>
      <c r="D98" s="31" t="s">
        <v>150</v>
      </c>
      <c r="E98" s="31" t="s">
        <v>166</v>
      </c>
      <c r="F98" s="31" t="s">
        <v>279</v>
      </c>
      <c r="G98" s="22"/>
      <c r="H98" s="22"/>
      <c r="I98" s="69">
        <f>I99</f>
        <v>6</v>
      </c>
    </row>
    <row r="99" spans="1:9" s="1" customFormat="1" ht="31.5">
      <c r="A99" s="214"/>
      <c r="B99" s="57" t="s">
        <v>98</v>
      </c>
      <c r="C99" s="17" t="s">
        <v>39</v>
      </c>
      <c r="D99" s="17" t="s">
        <v>150</v>
      </c>
      <c r="E99" s="17" t="s">
        <v>166</v>
      </c>
      <c r="F99" s="17" t="s">
        <v>279</v>
      </c>
      <c r="G99" s="17" t="s">
        <v>88</v>
      </c>
      <c r="H99" s="17" t="s">
        <v>40</v>
      </c>
      <c r="I99" s="75">
        <v>6</v>
      </c>
    </row>
    <row r="100" spans="1:9" s="1" customFormat="1" ht="31.5">
      <c r="A100" s="214"/>
      <c r="B100" s="67" t="s">
        <v>252</v>
      </c>
      <c r="C100" s="31" t="s">
        <v>39</v>
      </c>
      <c r="D100" s="31" t="s">
        <v>150</v>
      </c>
      <c r="E100" s="31" t="s">
        <v>166</v>
      </c>
      <c r="F100" s="31" t="s">
        <v>280</v>
      </c>
      <c r="G100" s="22"/>
      <c r="H100" s="22"/>
      <c r="I100" s="69">
        <f>I101</f>
        <v>30</v>
      </c>
    </row>
    <row r="101" spans="1:9" s="1" customFormat="1" ht="31.5">
      <c r="A101" s="214"/>
      <c r="B101" s="57" t="s">
        <v>98</v>
      </c>
      <c r="C101" s="17" t="s">
        <v>39</v>
      </c>
      <c r="D101" s="17" t="s">
        <v>150</v>
      </c>
      <c r="E101" s="17" t="s">
        <v>166</v>
      </c>
      <c r="F101" s="17" t="s">
        <v>280</v>
      </c>
      <c r="G101" s="17" t="s">
        <v>88</v>
      </c>
      <c r="H101" s="17" t="s">
        <v>40</v>
      </c>
      <c r="I101" s="75">
        <v>30</v>
      </c>
    </row>
    <row r="102" spans="1:9" s="1" customFormat="1" ht="47.25">
      <c r="A102" s="214"/>
      <c r="B102" s="67" t="s">
        <v>251</v>
      </c>
      <c r="C102" s="31" t="s">
        <v>39</v>
      </c>
      <c r="D102" s="31" t="s">
        <v>150</v>
      </c>
      <c r="E102" s="31" t="s">
        <v>166</v>
      </c>
      <c r="F102" s="31" t="s">
        <v>281</v>
      </c>
      <c r="G102" s="22"/>
      <c r="H102" s="22"/>
      <c r="I102" s="69">
        <f>I103</f>
        <v>18.5</v>
      </c>
    </row>
    <row r="103" spans="1:9" s="1" customFormat="1" ht="31.5">
      <c r="A103" s="214"/>
      <c r="B103" s="57" t="s">
        <v>98</v>
      </c>
      <c r="C103" s="17" t="s">
        <v>39</v>
      </c>
      <c r="D103" s="17" t="s">
        <v>150</v>
      </c>
      <c r="E103" s="17" t="s">
        <v>166</v>
      </c>
      <c r="F103" s="17" t="s">
        <v>281</v>
      </c>
      <c r="G103" s="17" t="s">
        <v>88</v>
      </c>
      <c r="H103" s="17" t="s">
        <v>40</v>
      </c>
      <c r="I103" s="75">
        <v>18.5</v>
      </c>
    </row>
    <row r="104" spans="1:9" s="1" customFormat="1" ht="15.75">
      <c r="A104" s="214"/>
      <c r="B104" s="67" t="s">
        <v>250</v>
      </c>
      <c r="C104" s="31" t="s">
        <v>39</v>
      </c>
      <c r="D104" s="31" t="s">
        <v>150</v>
      </c>
      <c r="E104" s="31" t="s">
        <v>166</v>
      </c>
      <c r="F104" s="31" t="s">
        <v>282</v>
      </c>
      <c r="G104" s="22"/>
      <c r="H104" s="22"/>
      <c r="I104" s="69">
        <f>I105</f>
        <v>1320</v>
      </c>
    </row>
    <row r="105" spans="1:9" s="1" customFormat="1" ht="31.5">
      <c r="A105" s="214"/>
      <c r="B105" s="57" t="s">
        <v>98</v>
      </c>
      <c r="C105" s="17" t="s">
        <v>39</v>
      </c>
      <c r="D105" s="17" t="s">
        <v>150</v>
      </c>
      <c r="E105" s="17" t="s">
        <v>166</v>
      </c>
      <c r="F105" s="17" t="s">
        <v>282</v>
      </c>
      <c r="G105" s="17" t="s">
        <v>88</v>
      </c>
      <c r="H105" s="17" t="s">
        <v>40</v>
      </c>
      <c r="I105" s="75">
        <v>1320</v>
      </c>
    </row>
    <row r="106" spans="1:9" s="1" customFormat="1" ht="15.75">
      <c r="A106" s="214"/>
      <c r="B106" s="94" t="s">
        <v>83</v>
      </c>
      <c r="C106" s="12" t="s">
        <v>39</v>
      </c>
      <c r="D106" s="12" t="s">
        <v>150</v>
      </c>
      <c r="E106" s="12" t="s">
        <v>166</v>
      </c>
      <c r="F106" s="13" t="s">
        <v>133</v>
      </c>
      <c r="G106" s="13"/>
      <c r="H106" s="13"/>
      <c r="I106" s="41">
        <f>I107</f>
        <v>224.1</v>
      </c>
    </row>
    <row r="107" spans="1:9" s="1" customFormat="1" ht="15.75">
      <c r="A107" s="214"/>
      <c r="B107" s="94" t="s">
        <v>84</v>
      </c>
      <c r="C107" s="12" t="s">
        <v>39</v>
      </c>
      <c r="D107" s="12" t="s">
        <v>150</v>
      </c>
      <c r="E107" s="12" t="s">
        <v>166</v>
      </c>
      <c r="F107" s="13" t="s">
        <v>134</v>
      </c>
      <c r="G107" s="13"/>
      <c r="H107" s="13"/>
      <c r="I107" s="41">
        <f>I109</f>
        <v>224.1</v>
      </c>
    </row>
    <row r="108" spans="1:9" s="1" customFormat="1" ht="15.75">
      <c r="A108" s="214"/>
      <c r="B108" s="94" t="s">
        <v>84</v>
      </c>
      <c r="C108" s="12" t="s">
        <v>39</v>
      </c>
      <c r="D108" s="12" t="s">
        <v>150</v>
      </c>
      <c r="E108" s="12" t="s">
        <v>166</v>
      </c>
      <c r="F108" s="13" t="s">
        <v>135</v>
      </c>
      <c r="G108" s="13"/>
      <c r="H108" s="13"/>
      <c r="I108" s="41">
        <f>I110</f>
        <v>224.1</v>
      </c>
    </row>
    <row r="109" spans="1:9" s="1" customFormat="1" ht="31.5">
      <c r="A109" s="214"/>
      <c r="B109" s="67" t="s">
        <v>333</v>
      </c>
      <c r="C109" s="31" t="s">
        <v>39</v>
      </c>
      <c r="D109" s="31" t="s">
        <v>150</v>
      </c>
      <c r="E109" s="31" t="s">
        <v>166</v>
      </c>
      <c r="F109" s="31" t="s">
        <v>254</v>
      </c>
      <c r="G109" s="22"/>
      <c r="H109" s="22"/>
      <c r="I109" s="69">
        <f>I110</f>
        <v>224.1</v>
      </c>
    </row>
    <row r="110" spans="1:9" s="1" customFormat="1" ht="15.75">
      <c r="A110" s="214"/>
      <c r="B110" s="57" t="s">
        <v>85</v>
      </c>
      <c r="C110" s="17" t="s">
        <v>39</v>
      </c>
      <c r="D110" s="17" t="s">
        <v>150</v>
      </c>
      <c r="E110" s="17" t="s">
        <v>166</v>
      </c>
      <c r="F110" s="17" t="s">
        <v>254</v>
      </c>
      <c r="G110" s="17" t="s">
        <v>61</v>
      </c>
      <c r="H110" s="17" t="s">
        <v>58</v>
      </c>
      <c r="I110" s="75">
        <v>224.1</v>
      </c>
    </row>
    <row r="111" spans="1:9" s="1" customFormat="1" ht="15.75">
      <c r="A111" s="214"/>
      <c r="B111" s="62" t="s">
        <v>55</v>
      </c>
      <c r="C111" s="18" t="s">
        <v>39</v>
      </c>
      <c r="D111" s="18" t="s">
        <v>150</v>
      </c>
      <c r="E111" s="18" t="s">
        <v>167</v>
      </c>
      <c r="F111" s="19"/>
      <c r="G111" s="19"/>
      <c r="H111" s="19"/>
      <c r="I111" s="48">
        <f>I112</f>
        <v>169</v>
      </c>
    </row>
    <row r="112" spans="1:9" s="1" customFormat="1" ht="47.25">
      <c r="A112" s="214"/>
      <c r="B112" s="64" t="s">
        <v>112</v>
      </c>
      <c r="C112" s="18" t="s">
        <v>39</v>
      </c>
      <c r="D112" s="18" t="s">
        <v>150</v>
      </c>
      <c r="E112" s="18" t="s">
        <v>167</v>
      </c>
      <c r="F112" s="18" t="s">
        <v>144</v>
      </c>
      <c r="G112" s="19"/>
      <c r="H112" s="19"/>
      <c r="I112" s="44">
        <f>I113</f>
        <v>169</v>
      </c>
    </row>
    <row r="113" spans="1:9" s="1" customFormat="1" ht="47.25">
      <c r="A113" s="214"/>
      <c r="B113" s="62" t="s">
        <v>169</v>
      </c>
      <c r="C113" s="18" t="s">
        <v>39</v>
      </c>
      <c r="D113" s="18" t="s">
        <v>150</v>
      </c>
      <c r="E113" s="18" t="s">
        <v>167</v>
      </c>
      <c r="F113" s="18" t="s">
        <v>152</v>
      </c>
      <c r="G113" s="19"/>
      <c r="H113" s="19"/>
      <c r="I113" s="44">
        <f>I114</f>
        <v>169</v>
      </c>
    </row>
    <row r="114" spans="1:9" s="1" customFormat="1" ht="31.5">
      <c r="A114" s="214"/>
      <c r="B114" s="154" t="s">
        <v>266</v>
      </c>
      <c r="C114" s="146" t="s">
        <v>39</v>
      </c>
      <c r="D114" s="146" t="s">
        <v>150</v>
      </c>
      <c r="E114" s="146" t="s">
        <v>167</v>
      </c>
      <c r="F114" s="146" t="s">
        <v>276</v>
      </c>
      <c r="G114" s="147"/>
      <c r="H114" s="147"/>
      <c r="I114" s="155">
        <f>I115+I117</f>
        <v>169</v>
      </c>
    </row>
    <row r="115" spans="1:9" s="1" customFormat="1" ht="38.25" customHeight="1">
      <c r="A115" s="214"/>
      <c r="B115" s="67" t="s">
        <v>170</v>
      </c>
      <c r="C115" s="31" t="s">
        <v>39</v>
      </c>
      <c r="D115" s="31" t="s">
        <v>150</v>
      </c>
      <c r="E115" s="31" t="s">
        <v>167</v>
      </c>
      <c r="F115" s="31" t="s">
        <v>283</v>
      </c>
      <c r="G115" s="22"/>
      <c r="H115" s="22"/>
      <c r="I115" s="69">
        <f>I116</f>
        <v>150</v>
      </c>
    </row>
    <row r="116" spans="1:9" s="1" customFormat="1" ht="31.5">
      <c r="A116" s="214"/>
      <c r="B116" s="101" t="s">
        <v>98</v>
      </c>
      <c r="C116" s="24" t="s">
        <v>39</v>
      </c>
      <c r="D116" s="24" t="s">
        <v>150</v>
      </c>
      <c r="E116" s="24" t="s">
        <v>167</v>
      </c>
      <c r="F116" s="24" t="s">
        <v>283</v>
      </c>
      <c r="G116" s="24" t="s">
        <v>88</v>
      </c>
      <c r="H116" s="24" t="s">
        <v>40</v>
      </c>
      <c r="I116" s="135">
        <v>150</v>
      </c>
    </row>
    <row r="117" spans="1:9" s="1" customFormat="1" ht="31.5">
      <c r="A117" s="214"/>
      <c r="B117" s="67" t="s">
        <v>171</v>
      </c>
      <c r="C117" s="31" t="s">
        <v>39</v>
      </c>
      <c r="D117" s="31" t="s">
        <v>150</v>
      </c>
      <c r="E117" s="31" t="s">
        <v>167</v>
      </c>
      <c r="F117" s="31" t="s">
        <v>284</v>
      </c>
      <c r="G117" s="22"/>
      <c r="H117" s="22"/>
      <c r="I117" s="69">
        <f>I118</f>
        <v>19</v>
      </c>
    </row>
    <row r="118" spans="1:9" s="1" customFormat="1" ht="31.5">
      <c r="A118" s="214"/>
      <c r="B118" s="57" t="s">
        <v>98</v>
      </c>
      <c r="C118" s="17" t="s">
        <v>39</v>
      </c>
      <c r="D118" s="17" t="s">
        <v>150</v>
      </c>
      <c r="E118" s="17" t="s">
        <v>167</v>
      </c>
      <c r="F118" s="17" t="s">
        <v>284</v>
      </c>
      <c r="G118" s="17" t="s">
        <v>88</v>
      </c>
      <c r="H118" s="17" t="s">
        <v>40</v>
      </c>
      <c r="I118" s="75">
        <v>19</v>
      </c>
    </row>
    <row r="119" spans="1:9" s="1" customFormat="1" ht="31.5">
      <c r="A119" s="214"/>
      <c r="B119" s="62" t="s">
        <v>60</v>
      </c>
      <c r="C119" s="18" t="s">
        <v>39</v>
      </c>
      <c r="D119" s="18" t="s">
        <v>150</v>
      </c>
      <c r="E119" s="18" t="s">
        <v>168</v>
      </c>
      <c r="F119" s="19"/>
      <c r="G119" s="19"/>
      <c r="H119" s="19"/>
      <c r="I119" s="48">
        <f>I120</f>
        <v>600</v>
      </c>
    </row>
    <row r="120" spans="1:9" s="1" customFormat="1" ht="47.25">
      <c r="A120" s="214"/>
      <c r="B120" s="64" t="s">
        <v>112</v>
      </c>
      <c r="C120" s="18" t="s">
        <v>39</v>
      </c>
      <c r="D120" s="18" t="s">
        <v>150</v>
      </c>
      <c r="E120" s="18" t="s">
        <v>168</v>
      </c>
      <c r="F120" s="19" t="s">
        <v>144</v>
      </c>
      <c r="G120" s="19"/>
      <c r="H120" s="19"/>
      <c r="I120" s="48">
        <f>I121</f>
        <v>600</v>
      </c>
    </row>
    <row r="121" spans="1:9" s="1" customFormat="1" ht="54.75" customHeight="1">
      <c r="A121" s="214"/>
      <c r="B121" s="62" t="s">
        <v>173</v>
      </c>
      <c r="C121" s="18" t="s">
        <v>39</v>
      </c>
      <c r="D121" s="18" t="s">
        <v>150</v>
      </c>
      <c r="E121" s="18" t="s">
        <v>168</v>
      </c>
      <c r="F121" s="19" t="s">
        <v>172</v>
      </c>
      <c r="G121" s="19"/>
      <c r="H121" s="19"/>
      <c r="I121" s="48">
        <f>I122</f>
        <v>600</v>
      </c>
    </row>
    <row r="122" spans="1:9" s="1" customFormat="1" ht="21.75" customHeight="1">
      <c r="A122" s="214"/>
      <c r="B122" s="149" t="s">
        <v>267</v>
      </c>
      <c r="C122" s="144" t="s">
        <v>39</v>
      </c>
      <c r="D122" s="144" t="s">
        <v>150</v>
      </c>
      <c r="E122" s="144" t="s">
        <v>168</v>
      </c>
      <c r="F122" s="150" t="s">
        <v>285</v>
      </c>
      <c r="G122" s="150"/>
      <c r="H122" s="150"/>
      <c r="I122" s="170">
        <f>I123</f>
        <v>600</v>
      </c>
    </row>
    <row r="123" spans="1:10" s="1" customFormat="1" ht="31.5">
      <c r="A123" s="214"/>
      <c r="B123" s="67" t="s">
        <v>361</v>
      </c>
      <c r="C123" s="31" t="s">
        <v>39</v>
      </c>
      <c r="D123" s="31" t="s">
        <v>150</v>
      </c>
      <c r="E123" s="31" t="s">
        <v>168</v>
      </c>
      <c r="F123" s="31" t="s">
        <v>362</v>
      </c>
      <c r="G123" s="21"/>
      <c r="H123" s="21"/>
      <c r="I123" s="141">
        <f>I124</f>
        <v>600</v>
      </c>
      <c r="J123" s="131"/>
    </row>
    <row r="124" spans="1:9" s="1" customFormat="1" ht="33.75" customHeight="1" thickBot="1">
      <c r="A124" s="214"/>
      <c r="B124" s="123" t="s">
        <v>98</v>
      </c>
      <c r="C124" s="23" t="s">
        <v>39</v>
      </c>
      <c r="D124" s="23" t="s">
        <v>150</v>
      </c>
      <c r="E124" s="23" t="s">
        <v>168</v>
      </c>
      <c r="F124" s="23" t="s">
        <v>362</v>
      </c>
      <c r="G124" s="23" t="s">
        <v>88</v>
      </c>
      <c r="H124" s="23" t="s">
        <v>40</v>
      </c>
      <c r="I124" s="143">
        <v>600</v>
      </c>
    </row>
    <row r="125" spans="1:9" s="1" customFormat="1" ht="17.25" thickBot="1" thickTop="1">
      <c r="A125" s="214"/>
      <c r="B125" s="76" t="s">
        <v>19</v>
      </c>
      <c r="C125" s="34" t="s">
        <v>39</v>
      </c>
      <c r="D125" s="34" t="s">
        <v>115</v>
      </c>
      <c r="E125" s="34"/>
      <c r="F125" s="35"/>
      <c r="G125" s="35"/>
      <c r="H125" s="35"/>
      <c r="I125" s="77">
        <f>I126+I134+I148</f>
        <v>38198.4</v>
      </c>
    </row>
    <row r="126" spans="1:9" s="1" customFormat="1" ht="16.5" thickTop="1">
      <c r="A126" s="214"/>
      <c r="B126" s="199" t="s">
        <v>357</v>
      </c>
      <c r="C126" s="59" t="s">
        <v>39</v>
      </c>
      <c r="D126" s="59" t="s">
        <v>115</v>
      </c>
      <c r="E126" s="59" t="s">
        <v>215</v>
      </c>
      <c r="F126" s="200"/>
      <c r="G126" s="200"/>
      <c r="H126" s="200"/>
      <c r="I126" s="201">
        <f>I127</f>
        <v>1500</v>
      </c>
    </row>
    <row r="127" spans="1:9" s="1" customFormat="1" ht="15.75">
      <c r="A127" s="214"/>
      <c r="B127" s="64" t="s">
        <v>83</v>
      </c>
      <c r="C127" s="18" t="s">
        <v>39</v>
      </c>
      <c r="D127" s="18" t="s">
        <v>115</v>
      </c>
      <c r="E127" s="18" t="s">
        <v>215</v>
      </c>
      <c r="F127" s="18" t="s">
        <v>133</v>
      </c>
      <c r="G127" s="19"/>
      <c r="H127" s="19"/>
      <c r="I127" s="44">
        <f>I128</f>
        <v>1500</v>
      </c>
    </row>
    <row r="128" spans="1:9" s="1" customFormat="1" ht="15.75">
      <c r="A128" s="214"/>
      <c r="B128" s="62" t="s">
        <v>84</v>
      </c>
      <c r="C128" s="18" t="s">
        <v>39</v>
      </c>
      <c r="D128" s="18" t="s">
        <v>115</v>
      </c>
      <c r="E128" s="18" t="s">
        <v>215</v>
      </c>
      <c r="F128" s="18" t="s">
        <v>134</v>
      </c>
      <c r="G128" s="19"/>
      <c r="H128" s="19"/>
      <c r="I128" s="44">
        <f>I129</f>
        <v>1500</v>
      </c>
    </row>
    <row r="129" spans="1:9" s="1" customFormat="1" ht="16.5" thickBot="1">
      <c r="A129" s="214"/>
      <c r="B129" s="202" t="s">
        <v>84</v>
      </c>
      <c r="C129" s="203" t="s">
        <v>39</v>
      </c>
      <c r="D129" s="203" t="s">
        <v>115</v>
      </c>
      <c r="E129" s="203" t="s">
        <v>215</v>
      </c>
      <c r="F129" s="203" t="s">
        <v>135</v>
      </c>
      <c r="G129" s="204"/>
      <c r="H129" s="204"/>
      <c r="I129" s="205">
        <f>I130+I132</f>
        <v>1500</v>
      </c>
    </row>
    <row r="130" spans="1:10" s="1" customFormat="1" ht="48.75" customHeight="1">
      <c r="A130" s="214"/>
      <c r="B130" s="96" t="s">
        <v>369</v>
      </c>
      <c r="C130" s="27" t="s">
        <v>39</v>
      </c>
      <c r="D130" s="27" t="s">
        <v>115</v>
      </c>
      <c r="E130" s="27" t="s">
        <v>215</v>
      </c>
      <c r="F130" s="29" t="s">
        <v>365</v>
      </c>
      <c r="G130" s="23"/>
      <c r="H130" s="23"/>
      <c r="I130" s="42">
        <f>I131</f>
        <v>1200</v>
      </c>
      <c r="J130" s="212"/>
    </row>
    <row r="131" spans="1:10" s="1" customFormat="1" ht="47.25">
      <c r="A131" s="214"/>
      <c r="B131" s="166" t="s">
        <v>264</v>
      </c>
      <c r="C131" s="25" t="s">
        <v>39</v>
      </c>
      <c r="D131" s="25" t="s">
        <v>115</v>
      </c>
      <c r="E131" s="25" t="s">
        <v>215</v>
      </c>
      <c r="F131" s="109" t="s">
        <v>365</v>
      </c>
      <c r="G131" s="25" t="s">
        <v>65</v>
      </c>
      <c r="H131" s="25" t="s">
        <v>40</v>
      </c>
      <c r="I131" s="210">
        <v>1200</v>
      </c>
      <c r="J131" s="212"/>
    </row>
    <row r="132" spans="1:9" s="1" customFormat="1" ht="31.5">
      <c r="A132" s="214"/>
      <c r="B132" s="105" t="s">
        <v>366</v>
      </c>
      <c r="C132" s="29" t="s">
        <v>39</v>
      </c>
      <c r="D132" s="29" t="s">
        <v>115</v>
      </c>
      <c r="E132" s="29" t="s">
        <v>215</v>
      </c>
      <c r="F132" s="29" t="s">
        <v>368</v>
      </c>
      <c r="G132" s="32"/>
      <c r="H132" s="32"/>
      <c r="I132" s="65">
        <f>I133</f>
        <v>300</v>
      </c>
    </row>
    <row r="133" spans="1:9" s="1" customFormat="1" ht="32.25" thickBot="1">
      <c r="A133" s="214"/>
      <c r="B133" s="121" t="s">
        <v>98</v>
      </c>
      <c r="C133" s="106" t="s">
        <v>39</v>
      </c>
      <c r="D133" s="106" t="s">
        <v>115</v>
      </c>
      <c r="E133" s="106" t="s">
        <v>215</v>
      </c>
      <c r="F133" s="211" t="s">
        <v>368</v>
      </c>
      <c r="G133" s="21" t="s">
        <v>88</v>
      </c>
      <c r="H133" s="21" t="s">
        <v>40</v>
      </c>
      <c r="I133" s="132">
        <v>300</v>
      </c>
    </row>
    <row r="134" spans="1:9" s="1" customFormat="1" ht="16.5" thickTop="1">
      <c r="A134" s="214"/>
      <c r="B134" s="78" t="s">
        <v>76</v>
      </c>
      <c r="C134" s="59" t="s">
        <v>39</v>
      </c>
      <c r="D134" s="59" t="s">
        <v>115</v>
      </c>
      <c r="E134" s="59" t="s">
        <v>166</v>
      </c>
      <c r="F134" s="13"/>
      <c r="G134" s="60"/>
      <c r="H134" s="60"/>
      <c r="I134" s="61">
        <f>I135</f>
        <v>35945.4</v>
      </c>
    </row>
    <row r="135" spans="1:9" s="1" customFormat="1" ht="47.25">
      <c r="A135" s="214"/>
      <c r="B135" s="62" t="s">
        <v>113</v>
      </c>
      <c r="C135" s="18" t="s">
        <v>39</v>
      </c>
      <c r="D135" s="18" t="s">
        <v>115</v>
      </c>
      <c r="E135" s="18" t="s">
        <v>166</v>
      </c>
      <c r="F135" s="19" t="s">
        <v>181</v>
      </c>
      <c r="G135" s="19"/>
      <c r="H135" s="19"/>
      <c r="I135" s="45">
        <f>I136</f>
        <v>35945.4</v>
      </c>
    </row>
    <row r="136" spans="1:9" s="1" customFormat="1" ht="34.5" customHeight="1">
      <c r="A136" s="214"/>
      <c r="B136" s="104" t="s">
        <v>191</v>
      </c>
      <c r="C136" s="27" t="s">
        <v>39</v>
      </c>
      <c r="D136" s="27" t="s">
        <v>115</v>
      </c>
      <c r="E136" s="27" t="s">
        <v>166</v>
      </c>
      <c r="F136" s="28" t="s">
        <v>238</v>
      </c>
      <c r="G136" s="28"/>
      <c r="H136" s="28"/>
      <c r="I136" s="58">
        <f>I137</f>
        <v>35945.4</v>
      </c>
    </row>
    <row r="137" spans="1:9" s="1" customFormat="1" ht="31.5">
      <c r="A137" s="214"/>
      <c r="B137" s="154" t="s">
        <v>268</v>
      </c>
      <c r="C137" s="146" t="s">
        <v>39</v>
      </c>
      <c r="D137" s="146" t="s">
        <v>115</v>
      </c>
      <c r="E137" s="146" t="s">
        <v>166</v>
      </c>
      <c r="F137" s="147" t="s">
        <v>286</v>
      </c>
      <c r="G137" s="147"/>
      <c r="H137" s="147"/>
      <c r="I137" s="155">
        <f>I138+I140+I142+I144+I146</f>
        <v>35945.4</v>
      </c>
    </row>
    <row r="138" spans="1:9" s="1" customFormat="1" ht="15.75">
      <c r="A138" s="214"/>
      <c r="B138" s="105" t="s">
        <v>249</v>
      </c>
      <c r="C138" s="29" t="s">
        <v>39</v>
      </c>
      <c r="D138" s="29" t="s">
        <v>115</v>
      </c>
      <c r="E138" s="29" t="s">
        <v>166</v>
      </c>
      <c r="F138" s="32" t="s">
        <v>287</v>
      </c>
      <c r="G138" s="32"/>
      <c r="H138" s="32"/>
      <c r="I138" s="65">
        <f>I139</f>
        <v>6134.8</v>
      </c>
    </row>
    <row r="139" spans="1:9" s="1" customFormat="1" ht="31.5">
      <c r="A139" s="214"/>
      <c r="B139" s="121" t="s">
        <v>98</v>
      </c>
      <c r="C139" s="106" t="s">
        <v>39</v>
      </c>
      <c r="D139" s="106" t="s">
        <v>115</v>
      </c>
      <c r="E139" s="106" t="s">
        <v>166</v>
      </c>
      <c r="F139" s="21" t="s">
        <v>287</v>
      </c>
      <c r="G139" s="21" t="s">
        <v>88</v>
      </c>
      <c r="H139" s="21" t="s">
        <v>40</v>
      </c>
      <c r="I139" s="132">
        <v>6134.8</v>
      </c>
    </row>
    <row r="140" spans="1:9" s="1" customFormat="1" ht="15.75">
      <c r="A140" s="214"/>
      <c r="B140" s="105" t="s">
        <v>248</v>
      </c>
      <c r="C140" s="29" t="s">
        <v>39</v>
      </c>
      <c r="D140" s="29" t="s">
        <v>115</v>
      </c>
      <c r="E140" s="29" t="s">
        <v>166</v>
      </c>
      <c r="F140" s="32" t="s">
        <v>288</v>
      </c>
      <c r="G140" s="32"/>
      <c r="H140" s="32"/>
      <c r="I140" s="65">
        <f>I141</f>
        <v>7421.9</v>
      </c>
    </row>
    <row r="141" spans="1:9" s="1" customFormat="1" ht="31.5">
      <c r="A141" s="214"/>
      <c r="B141" s="108" t="s">
        <v>98</v>
      </c>
      <c r="C141" s="109" t="s">
        <v>39</v>
      </c>
      <c r="D141" s="109" t="s">
        <v>115</v>
      </c>
      <c r="E141" s="109" t="s">
        <v>166</v>
      </c>
      <c r="F141" s="30" t="s">
        <v>288</v>
      </c>
      <c r="G141" s="30" t="s">
        <v>88</v>
      </c>
      <c r="H141" s="30" t="s">
        <v>40</v>
      </c>
      <c r="I141" s="136">
        <f>8421.9-1000</f>
        <v>7421.9</v>
      </c>
    </row>
    <row r="142" spans="1:9" s="1" customFormat="1" ht="15.75">
      <c r="A142" s="214"/>
      <c r="B142" s="105" t="s">
        <v>247</v>
      </c>
      <c r="C142" s="29" t="s">
        <v>39</v>
      </c>
      <c r="D142" s="29" t="s">
        <v>115</v>
      </c>
      <c r="E142" s="29" t="s">
        <v>166</v>
      </c>
      <c r="F142" s="32" t="s">
        <v>289</v>
      </c>
      <c r="G142" s="32"/>
      <c r="H142" s="32"/>
      <c r="I142" s="65">
        <f>I143</f>
        <v>20771.7</v>
      </c>
    </row>
    <row r="143" spans="1:9" s="1" customFormat="1" ht="31.5">
      <c r="A143" s="214"/>
      <c r="B143" s="186" t="s">
        <v>98</v>
      </c>
      <c r="C143" s="117" t="s">
        <v>39</v>
      </c>
      <c r="D143" s="117" t="s">
        <v>115</v>
      </c>
      <c r="E143" s="117" t="s">
        <v>166</v>
      </c>
      <c r="F143" s="24" t="s">
        <v>289</v>
      </c>
      <c r="G143" s="24" t="s">
        <v>88</v>
      </c>
      <c r="H143" s="24" t="s">
        <v>40</v>
      </c>
      <c r="I143" s="187">
        <v>20771.7</v>
      </c>
    </row>
    <row r="144" spans="1:9" s="1" customFormat="1" ht="31.5">
      <c r="A144" s="214"/>
      <c r="B144" s="105" t="s">
        <v>246</v>
      </c>
      <c r="C144" s="29" t="s">
        <v>39</v>
      </c>
      <c r="D144" s="29" t="s">
        <v>115</v>
      </c>
      <c r="E144" s="29" t="s">
        <v>166</v>
      </c>
      <c r="F144" s="32" t="s">
        <v>376</v>
      </c>
      <c r="G144" s="32"/>
      <c r="H144" s="32"/>
      <c r="I144" s="65">
        <f>I145</f>
        <v>617</v>
      </c>
    </row>
    <row r="145" spans="1:9" s="1" customFormat="1" ht="31.5">
      <c r="A145" s="214"/>
      <c r="B145" s="186" t="s">
        <v>98</v>
      </c>
      <c r="C145" s="117" t="s">
        <v>39</v>
      </c>
      <c r="D145" s="117" t="s">
        <v>115</v>
      </c>
      <c r="E145" s="117" t="s">
        <v>166</v>
      </c>
      <c r="F145" s="24" t="s">
        <v>376</v>
      </c>
      <c r="G145" s="24" t="s">
        <v>88</v>
      </c>
      <c r="H145" s="24" t="s">
        <v>377</v>
      </c>
      <c r="I145" s="187">
        <v>617</v>
      </c>
    </row>
    <row r="146" spans="1:9" s="1" customFormat="1" ht="31.5">
      <c r="A146" s="214"/>
      <c r="B146" s="105" t="s">
        <v>246</v>
      </c>
      <c r="C146" s="29" t="s">
        <v>39</v>
      </c>
      <c r="D146" s="29" t="s">
        <v>115</v>
      </c>
      <c r="E146" s="29" t="s">
        <v>166</v>
      </c>
      <c r="F146" s="32" t="s">
        <v>291</v>
      </c>
      <c r="G146" s="32"/>
      <c r="H146" s="32"/>
      <c r="I146" s="65">
        <f>I147</f>
        <v>1000</v>
      </c>
    </row>
    <row r="147" spans="1:10" s="1" customFormat="1" ht="32.25" thickBot="1">
      <c r="A147" s="214"/>
      <c r="B147" s="186" t="s">
        <v>98</v>
      </c>
      <c r="C147" s="117" t="s">
        <v>39</v>
      </c>
      <c r="D147" s="117" t="s">
        <v>115</v>
      </c>
      <c r="E147" s="117" t="s">
        <v>166</v>
      </c>
      <c r="F147" s="24" t="s">
        <v>291</v>
      </c>
      <c r="G147" s="24" t="s">
        <v>88</v>
      </c>
      <c r="H147" s="24" t="s">
        <v>80</v>
      </c>
      <c r="I147" s="187">
        <v>1000</v>
      </c>
      <c r="J147" s="206"/>
    </row>
    <row r="148" spans="1:9" s="1" customFormat="1" ht="16.5" thickBot="1">
      <c r="A148" s="214"/>
      <c r="B148" s="70" t="s">
        <v>77</v>
      </c>
      <c r="C148" s="10" t="s">
        <v>39</v>
      </c>
      <c r="D148" s="10" t="s">
        <v>115</v>
      </c>
      <c r="E148" s="10" t="s">
        <v>174</v>
      </c>
      <c r="F148" s="11"/>
      <c r="G148" s="11"/>
      <c r="H148" s="11"/>
      <c r="I148" s="118">
        <f>I149+I154</f>
        <v>753</v>
      </c>
    </row>
    <row r="149" spans="1:9" s="1" customFormat="1" ht="31.5">
      <c r="A149" s="214"/>
      <c r="B149" s="96" t="s">
        <v>73</v>
      </c>
      <c r="C149" s="27" t="s">
        <v>39</v>
      </c>
      <c r="D149" s="27" t="s">
        <v>115</v>
      </c>
      <c r="E149" s="27" t="s">
        <v>174</v>
      </c>
      <c r="F149" s="28" t="s">
        <v>177</v>
      </c>
      <c r="G149" s="28"/>
      <c r="H149" s="28"/>
      <c r="I149" s="42">
        <f>I150</f>
        <v>153</v>
      </c>
    </row>
    <row r="150" spans="1:9" s="1" customFormat="1" ht="31.5">
      <c r="A150" s="214"/>
      <c r="B150" s="62" t="s">
        <v>179</v>
      </c>
      <c r="C150" s="18" t="s">
        <v>39</v>
      </c>
      <c r="D150" s="18" t="s">
        <v>115</v>
      </c>
      <c r="E150" s="18" t="s">
        <v>174</v>
      </c>
      <c r="F150" s="19" t="s">
        <v>178</v>
      </c>
      <c r="G150" s="19"/>
      <c r="H150" s="19"/>
      <c r="I150" s="44">
        <f>I152</f>
        <v>153</v>
      </c>
    </row>
    <row r="151" spans="1:9" s="1" customFormat="1" ht="31.5">
      <c r="A151" s="214"/>
      <c r="B151" s="154" t="s">
        <v>269</v>
      </c>
      <c r="C151" s="146" t="s">
        <v>39</v>
      </c>
      <c r="D151" s="146" t="s">
        <v>115</v>
      </c>
      <c r="E151" s="146" t="s">
        <v>174</v>
      </c>
      <c r="F151" s="147" t="s">
        <v>336</v>
      </c>
      <c r="G151" s="147"/>
      <c r="H151" s="147"/>
      <c r="I151" s="155">
        <f>I152</f>
        <v>153</v>
      </c>
    </row>
    <row r="152" spans="1:9" s="1" customFormat="1" ht="15.75">
      <c r="A152" s="214"/>
      <c r="B152" s="64" t="s">
        <v>180</v>
      </c>
      <c r="C152" s="29" t="s">
        <v>39</v>
      </c>
      <c r="D152" s="29" t="s">
        <v>115</v>
      </c>
      <c r="E152" s="29" t="s">
        <v>174</v>
      </c>
      <c r="F152" s="32" t="s">
        <v>290</v>
      </c>
      <c r="G152" s="32"/>
      <c r="H152" s="32"/>
      <c r="I152" s="43">
        <f>I153</f>
        <v>153</v>
      </c>
    </row>
    <row r="153" spans="1:9" s="1" customFormat="1" ht="31.5">
      <c r="A153" s="214"/>
      <c r="B153" s="57" t="s">
        <v>98</v>
      </c>
      <c r="C153" s="16" t="s">
        <v>39</v>
      </c>
      <c r="D153" s="16" t="s">
        <v>115</v>
      </c>
      <c r="E153" s="16" t="s">
        <v>174</v>
      </c>
      <c r="F153" s="17" t="s">
        <v>290</v>
      </c>
      <c r="G153" s="17" t="s">
        <v>88</v>
      </c>
      <c r="H153" s="17" t="s">
        <v>40</v>
      </c>
      <c r="I153" s="169">
        <v>153</v>
      </c>
    </row>
    <row r="154" spans="1:9" s="1" customFormat="1" ht="15.75">
      <c r="A154" s="214"/>
      <c r="B154" s="62" t="s">
        <v>83</v>
      </c>
      <c r="C154" s="18" t="s">
        <v>39</v>
      </c>
      <c r="D154" s="18" t="s">
        <v>115</v>
      </c>
      <c r="E154" s="18" t="s">
        <v>174</v>
      </c>
      <c r="F154" s="18" t="s">
        <v>133</v>
      </c>
      <c r="G154" s="19"/>
      <c r="H154" s="19"/>
      <c r="I154" s="44">
        <f>I155</f>
        <v>600</v>
      </c>
    </row>
    <row r="155" spans="1:9" s="1" customFormat="1" ht="15.75">
      <c r="A155" s="214"/>
      <c r="B155" s="62" t="s">
        <v>84</v>
      </c>
      <c r="C155" s="18" t="s">
        <v>39</v>
      </c>
      <c r="D155" s="18" t="s">
        <v>115</v>
      </c>
      <c r="E155" s="18" t="s">
        <v>174</v>
      </c>
      <c r="F155" s="18" t="s">
        <v>135</v>
      </c>
      <c r="G155" s="19"/>
      <c r="H155" s="19"/>
      <c r="I155" s="41">
        <f>I156</f>
        <v>600</v>
      </c>
    </row>
    <row r="156" spans="1:9" s="1" customFormat="1" ht="15.75">
      <c r="A156" s="214"/>
      <c r="B156" s="62" t="s">
        <v>84</v>
      </c>
      <c r="C156" s="18" t="s">
        <v>39</v>
      </c>
      <c r="D156" s="18" t="s">
        <v>115</v>
      </c>
      <c r="E156" s="18" t="s">
        <v>174</v>
      </c>
      <c r="F156" s="18" t="s">
        <v>135</v>
      </c>
      <c r="G156" s="19"/>
      <c r="H156" s="19"/>
      <c r="I156" s="44">
        <f>I157</f>
        <v>600</v>
      </c>
    </row>
    <row r="157" spans="1:9" s="1" customFormat="1" ht="15.75">
      <c r="A157" s="214"/>
      <c r="B157" s="96" t="s">
        <v>334</v>
      </c>
      <c r="C157" s="27" t="s">
        <v>39</v>
      </c>
      <c r="D157" s="27" t="s">
        <v>115</v>
      </c>
      <c r="E157" s="27" t="s">
        <v>174</v>
      </c>
      <c r="F157" s="27" t="s">
        <v>176</v>
      </c>
      <c r="G157" s="28"/>
      <c r="H157" s="23"/>
      <c r="I157" s="42">
        <f>SUM(I158:I158)</f>
        <v>600</v>
      </c>
    </row>
    <row r="158" spans="1:9" s="1" customFormat="1" ht="32.25" thickBot="1">
      <c r="A158" s="214"/>
      <c r="B158" s="57" t="s">
        <v>98</v>
      </c>
      <c r="C158" s="17" t="s">
        <v>39</v>
      </c>
      <c r="D158" s="17" t="s">
        <v>115</v>
      </c>
      <c r="E158" s="17" t="s">
        <v>174</v>
      </c>
      <c r="F158" s="17" t="s">
        <v>176</v>
      </c>
      <c r="G158" s="17" t="s">
        <v>88</v>
      </c>
      <c r="H158" s="17" t="s">
        <v>40</v>
      </c>
      <c r="I158" s="46">
        <v>600</v>
      </c>
    </row>
    <row r="159" spans="1:9" s="1" customFormat="1" ht="17.25" thickBot="1" thickTop="1">
      <c r="A159" s="214"/>
      <c r="B159" s="76" t="s">
        <v>20</v>
      </c>
      <c r="C159" s="34" t="s">
        <v>39</v>
      </c>
      <c r="D159" s="34" t="s">
        <v>175</v>
      </c>
      <c r="E159" s="34"/>
      <c r="F159" s="34" t="s">
        <v>8</v>
      </c>
      <c r="G159" s="35" t="s">
        <v>8</v>
      </c>
      <c r="H159" s="36" t="s">
        <v>8</v>
      </c>
      <c r="I159" s="40">
        <f>I180+I160+I205+I233</f>
        <v>59214</v>
      </c>
    </row>
    <row r="160" spans="1:9" s="1" customFormat="1" ht="16.5" thickTop="1">
      <c r="A160" s="214"/>
      <c r="B160" s="78" t="s">
        <v>21</v>
      </c>
      <c r="C160" s="59" t="s">
        <v>39</v>
      </c>
      <c r="D160" s="59" t="s">
        <v>175</v>
      </c>
      <c r="E160" s="59" t="s">
        <v>124</v>
      </c>
      <c r="F160" s="59"/>
      <c r="G160" s="60"/>
      <c r="H160" s="63"/>
      <c r="I160" s="61">
        <f>I161+I175</f>
        <v>8860.5</v>
      </c>
    </row>
    <row r="161" spans="1:9" s="1" customFormat="1" ht="47.25">
      <c r="A161" s="214"/>
      <c r="B161" s="62" t="s">
        <v>113</v>
      </c>
      <c r="C161" s="18" t="s">
        <v>39</v>
      </c>
      <c r="D161" s="18" t="s">
        <v>175</v>
      </c>
      <c r="E161" s="18" t="s">
        <v>124</v>
      </c>
      <c r="F161" s="19" t="s">
        <v>181</v>
      </c>
      <c r="G161" s="19"/>
      <c r="H161" s="19"/>
      <c r="I161" s="45">
        <f>I162+I169</f>
        <v>8680.5</v>
      </c>
    </row>
    <row r="162" spans="1:9" s="1" customFormat="1" ht="47.25">
      <c r="A162" s="214"/>
      <c r="B162" s="130" t="s">
        <v>244</v>
      </c>
      <c r="C162" s="19" t="s">
        <v>39</v>
      </c>
      <c r="D162" s="19" t="s">
        <v>175</v>
      </c>
      <c r="E162" s="19" t="s">
        <v>124</v>
      </c>
      <c r="F162" s="19" t="s">
        <v>245</v>
      </c>
      <c r="G162" s="25"/>
      <c r="H162" s="25"/>
      <c r="I162" s="44">
        <f>I163</f>
        <v>5910.5</v>
      </c>
    </row>
    <row r="163" spans="1:9" s="1" customFormat="1" ht="31.5">
      <c r="A163" s="214"/>
      <c r="B163" s="154" t="s">
        <v>270</v>
      </c>
      <c r="C163" s="144" t="s">
        <v>39</v>
      </c>
      <c r="D163" s="144" t="s">
        <v>175</v>
      </c>
      <c r="E163" s="144" t="s">
        <v>124</v>
      </c>
      <c r="F163" s="150" t="s">
        <v>292</v>
      </c>
      <c r="G163" s="151"/>
      <c r="H163" s="151"/>
      <c r="I163" s="153">
        <f>I164+I167</f>
        <v>5910.5</v>
      </c>
    </row>
    <row r="164" spans="1:9" s="1" customFormat="1" ht="31.5">
      <c r="A164" s="214"/>
      <c r="B164" s="64" t="s">
        <v>243</v>
      </c>
      <c r="C164" s="32" t="s">
        <v>39</v>
      </c>
      <c r="D164" s="32" t="s">
        <v>175</v>
      </c>
      <c r="E164" s="32" t="s">
        <v>124</v>
      </c>
      <c r="F164" s="32" t="s">
        <v>293</v>
      </c>
      <c r="G164" s="30"/>
      <c r="H164" s="30"/>
      <c r="I164" s="43">
        <f>I165+I166</f>
        <v>3419.3</v>
      </c>
    </row>
    <row r="165" spans="1:9" s="1" customFormat="1" ht="15.75">
      <c r="A165" s="214"/>
      <c r="B165" s="57" t="s">
        <v>101</v>
      </c>
      <c r="C165" s="17" t="s">
        <v>39</v>
      </c>
      <c r="D165" s="17" t="s">
        <v>175</v>
      </c>
      <c r="E165" s="17" t="s">
        <v>124</v>
      </c>
      <c r="F165" s="17" t="s">
        <v>293</v>
      </c>
      <c r="G165" s="17" t="s">
        <v>92</v>
      </c>
      <c r="H165" s="17" t="s">
        <v>40</v>
      </c>
      <c r="I165" s="46">
        <f>1032.8</f>
        <v>1032.8</v>
      </c>
    </row>
    <row r="166" spans="1:9" s="1" customFormat="1" ht="15.75">
      <c r="A166" s="214"/>
      <c r="B166" s="57" t="s">
        <v>101</v>
      </c>
      <c r="C166" s="17" t="s">
        <v>39</v>
      </c>
      <c r="D166" s="17" t="s">
        <v>175</v>
      </c>
      <c r="E166" s="17" t="s">
        <v>124</v>
      </c>
      <c r="F166" s="17" t="s">
        <v>293</v>
      </c>
      <c r="G166" s="17" t="s">
        <v>92</v>
      </c>
      <c r="H166" s="17" t="s">
        <v>46</v>
      </c>
      <c r="I166" s="46">
        <v>2386.5</v>
      </c>
    </row>
    <row r="167" spans="1:9" s="1" customFormat="1" ht="63">
      <c r="A167" s="214"/>
      <c r="B167" s="171" t="s">
        <v>345</v>
      </c>
      <c r="C167" s="32" t="s">
        <v>39</v>
      </c>
      <c r="D167" s="32" t="s">
        <v>175</v>
      </c>
      <c r="E167" s="32" t="s">
        <v>124</v>
      </c>
      <c r="F167" s="32" t="s">
        <v>343</v>
      </c>
      <c r="G167" s="30"/>
      <c r="H167" s="30"/>
      <c r="I167" s="43">
        <f>I168</f>
        <v>2491.2</v>
      </c>
    </row>
    <row r="168" spans="1:9" s="1" customFormat="1" ht="15.75">
      <c r="A168" s="214"/>
      <c r="B168" s="57" t="s">
        <v>101</v>
      </c>
      <c r="C168" s="17" t="s">
        <v>39</v>
      </c>
      <c r="D168" s="17" t="s">
        <v>175</v>
      </c>
      <c r="E168" s="17" t="s">
        <v>124</v>
      </c>
      <c r="F168" s="17" t="s">
        <v>343</v>
      </c>
      <c r="G168" s="17" t="s">
        <v>92</v>
      </c>
      <c r="H168" s="17" t="s">
        <v>80</v>
      </c>
      <c r="I168" s="46">
        <v>2491.2</v>
      </c>
    </row>
    <row r="169" spans="1:9" s="1" customFormat="1" ht="31.5">
      <c r="A169" s="214"/>
      <c r="B169" s="64" t="s">
        <v>183</v>
      </c>
      <c r="C169" s="31" t="s">
        <v>39</v>
      </c>
      <c r="D169" s="31" t="s">
        <v>175</v>
      </c>
      <c r="E169" s="31" t="s">
        <v>124</v>
      </c>
      <c r="F169" s="22" t="s">
        <v>182</v>
      </c>
      <c r="G169" s="32"/>
      <c r="H169" s="32"/>
      <c r="I169" s="65">
        <f>I170</f>
        <v>2770</v>
      </c>
    </row>
    <row r="170" spans="1:9" s="1" customFormat="1" ht="15.75">
      <c r="A170" s="214"/>
      <c r="B170" s="154" t="s">
        <v>322</v>
      </c>
      <c r="C170" s="144" t="s">
        <v>39</v>
      </c>
      <c r="D170" s="144" t="s">
        <v>175</v>
      </c>
      <c r="E170" s="144" t="s">
        <v>124</v>
      </c>
      <c r="F170" s="150" t="s">
        <v>294</v>
      </c>
      <c r="G170" s="151"/>
      <c r="H170" s="151"/>
      <c r="I170" s="153">
        <f>I171+I173</f>
        <v>2770</v>
      </c>
    </row>
    <row r="171" spans="1:9" s="1" customFormat="1" ht="31.5">
      <c r="A171" s="214"/>
      <c r="B171" s="67" t="s">
        <v>242</v>
      </c>
      <c r="C171" s="31" t="s">
        <v>39</v>
      </c>
      <c r="D171" s="31" t="s">
        <v>175</v>
      </c>
      <c r="E171" s="31" t="s">
        <v>124</v>
      </c>
      <c r="F171" s="22" t="s">
        <v>295</v>
      </c>
      <c r="G171" s="22"/>
      <c r="H171" s="22"/>
      <c r="I171" s="51">
        <f>I172</f>
        <v>100</v>
      </c>
    </row>
    <row r="172" spans="1:9" s="1" customFormat="1" ht="31.5">
      <c r="A172" s="214"/>
      <c r="B172" s="101" t="s">
        <v>98</v>
      </c>
      <c r="C172" s="24" t="s">
        <v>39</v>
      </c>
      <c r="D172" s="24" t="s">
        <v>175</v>
      </c>
      <c r="E172" s="24" t="s">
        <v>124</v>
      </c>
      <c r="F172" s="24" t="s">
        <v>295</v>
      </c>
      <c r="G172" s="24" t="s">
        <v>88</v>
      </c>
      <c r="H172" s="24" t="s">
        <v>40</v>
      </c>
      <c r="I172" s="114">
        <v>100</v>
      </c>
    </row>
    <row r="173" spans="1:9" s="1" customFormat="1" ht="15.75">
      <c r="A173" s="214"/>
      <c r="B173" s="64" t="s">
        <v>241</v>
      </c>
      <c r="C173" s="29" t="s">
        <v>39</v>
      </c>
      <c r="D173" s="29" t="s">
        <v>175</v>
      </c>
      <c r="E173" s="29" t="s">
        <v>124</v>
      </c>
      <c r="F173" s="32" t="s">
        <v>296</v>
      </c>
      <c r="G173" s="32"/>
      <c r="H173" s="32"/>
      <c r="I173" s="65">
        <f>I174</f>
        <v>2670</v>
      </c>
    </row>
    <row r="174" spans="1:9" s="1" customFormat="1" ht="31.5">
      <c r="A174" s="214"/>
      <c r="B174" s="166" t="s">
        <v>98</v>
      </c>
      <c r="C174" s="25" t="s">
        <v>39</v>
      </c>
      <c r="D174" s="25" t="s">
        <v>175</v>
      </c>
      <c r="E174" s="25" t="s">
        <v>124</v>
      </c>
      <c r="F174" s="25" t="s">
        <v>296</v>
      </c>
      <c r="G174" s="25" t="s">
        <v>88</v>
      </c>
      <c r="H174" s="25" t="s">
        <v>40</v>
      </c>
      <c r="I174" s="167">
        <f>2520+150</f>
        <v>2670</v>
      </c>
    </row>
    <row r="175" spans="1:9" s="1" customFormat="1" ht="30" customHeight="1">
      <c r="A175" s="214"/>
      <c r="B175" s="124" t="s">
        <v>83</v>
      </c>
      <c r="C175" s="18" t="s">
        <v>39</v>
      </c>
      <c r="D175" s="18" t="s">
        <v>175</v>
      </c>
      <c r="E175" s="18" t="s">
        <v>124</v>
      </c>
      <c r="F175" s="18" t="s">
        <v>133</v>
      </c>
      <c r="G175" s="19"/>
      <c r="H175" s="19"/>
      <c r="I175" s="45">
        <f>I176</f>
        <v>180</v>
      </c>
    </row>
    <row r="176" spans="1:9" s="1" customFormat="1" ht="15.75">
      <c r="A176" s="214"/>
      <c r="B176" s="62" t="s">
        <v>84</v>
      </c>
      <c r="C176" s="18" t="s">
        <v>39</v>
      </c>
      <c r="D176" s="18" t="s">
        <v>175</v>
      </c>
      <c r="E176" s="18" t="s">
        <v>124</v>
      </c>
      <c r="F176" s="18" t="s">
        <v>134</v>
      </c>
      <c r="G176" s="19"/>
      <c r="H176" s="19"/>
      <c r="I176" s="45">
        <f>I177</f>
        <v>180</v>
      </c>
    </row>
    <row r="177" spans="1:9" s="1" customFormat="1" ht="15.75">
      <c r="A177" s="214"/>
      <c r="B177" s="162" t="s">
        <v>84</v>
      </c>
      <c r="C177" s="163" t="s">
        <v>39</v>
      </c>
      <c r="D177" s="163" t="s">
        <v>175</v>
      </c>
      <c r="E177" s="163" t="s">
        <v>124</v>
      </c>
      <c r="F177" s="163" t="s">
        <v>135</v>
      </c>
      <c r="G177" s="164"/>
      <c r="H177" s="164"/>
      <c r="I177" s="165">
        <f>I178</f>
        <v>180</v>
      </c>
    </row>
    <row r="178" spans="1:9" s="1" customFormat="1" ht="15.75">
      <c r="A178" s="214"/>
      <c r="B178" s="67" t="s">
        <v>241</v>
      </c>
      <c r="C178" s="22" t="s">
        <v>39</v>
      </c>
      <c r="D178" s="22" t="s">
        <v>175</v>
      </c>
      <c r="E178" s="22" t="s">
        <v>124</v>
      </c>
      <c r="F178" s="22" t="s">
        <v>240</v>
      </c>
      <c r="G178" s="21"/>
      <c r="H178" s="21"/>
      <c r="I178" s="69">
        <f>I179</f>
        <v>180</v>
      </c>
    </row>
    <row r="179" spans="1:9" s="1" customFormat="1" ht="32.25" thickBot="1">
      <c r="A179" s="214"/>
      <c r="B179" s="101" t="s">
        <v>98</v>
      </c>
      <c r="C179" s="23" t="s">
        <v>39</v>
      </c>
      <c r="D179" s="23" t="s">
        <v>175</v>
      </c>
      <c r="E179" s="23" t="s">
        <v>124</v>
      </c>
      <c r="F179" s="23" t="s">
        <v>240</v>
      </c>
      <c r="G179" s="23" t="s">
        <v>88</v>
      </c>
      <c r="H179" s="23" t="s">
        <v>40</v>
      </c>
      <c r="I179" s="113">
        <v>180</v>
      </c>
    </row>
    <row r="180" spans="1:9" s="1" customFormat="1" ht="16.5" thickBot="1">
      <c r="A180" s="214"/>
      <c r="B180" s="70" t="s">
        <v>22</v>
      </c>
      <c r="C180" s="10" t="s">
        <v>39</v>
      </c>
      <c r="D180" s="10" t="s">
        <v>175</v>
      </c>
      <c r="E180" s="10" t="s">
        <v>149</v>
      </c>
      <c r="F180" s="10"/>
      <c r="G180" s="11"/>
      <c r="H180" s="26"/>
      <c r="I180" s="50">
        <f>I181+I200</f>
        <v>10265.5</v>
      </c>
    </row>
    <row r="181" spans="1:9" s="1" customFormat="1" ht="47.25">
      <c r="A181" s="214"/>
      <c r="B181" s="62" t="s">
        <v>113</v>
      </c>
      <c r="C181" s="18" t="s">
        <v>39</v>
      </c>
      <c r="D181" s="18" t="s">
        <v>175</v>
      </c>
      <c r="E181" s="18" t="s">
        <v>149</v>
      </c>
      <c r="F181" s="19" t="s">
        <v>181</v>
      </c>
      <c r="G181" s="19"/>
      <c r="H181" s="19"/>
      <c r="I181" s="45">
        <f>I182</f>
        <v>10215.5</v>
      </c>
    </row>
    <row r="182" spans="1:9" s="1" customFormat="1" ht="31.5">
      <c r="A182" s="214"/>
      <c r="B182" s="64" t="s">
        <v>183</v>
      </c>
      <c r="C182" s="29" t="s">
        <v>39</v>
      </c>
      <c r="D182" s="29" t="s">
        <v>175</v>
      </c>
      <c r="E182" s="29" t="s">
        <v>149</v>
      </c>
      <c r="F182" s="32" t="s">
        <v>182</v>
      </c>
      <c r="G182" s="32"/>
      <c r="H182" s="32"/>
      <c r="I182" s="65">
        <f>I183</f>
        <v>10215.5</v>
      </c>
    </row>
    <row r="183" spans="1:9" s="1" customFormat="1" ht="15.75">
      <c r="A183" s="214"/>
      <c r="B183" s="149" t="s">
        <v>323</v>
      </c>
      <c r="C183" s="144" t="s">
        <v>39</v>
      </c>
      <c r="D183" s="144" t="s">
        <v>175</v>
      </c>
      <c r="E183" s="144" t="s">
        <v>149</v>
      </c>
      <c r="F183" s="150" t="s">
        <v>297</v>
      </c>
      <c r="G183" s="150"/>
      <c r="H183" s="150"/>
      <c r="I183" s="153">
        <f>I184+I186+I188+I190+I192+I194+I196+I198</f>
        <v>10215.5</v>
      </c>
    </row>
    <row r="184" spans="1:9" s="1" customFormat="1" ht="15.75">
      <c r="A184" s="214"/>
      <c r="B184" s="96" t="s">
        <v>196</v>
      </c>
      <c r="C184" s="27" t="s">
        <v>39</v>
      </c>
      <c r="D184" s="27" t="s">
        <v>175</v>
      </c>
      <c r="E184" s="27" t="s">
        <v>149</v>
      </c>
      <c r="F184" s="27" t="s">
        <v>298</v>
      </c>
      <c r="G184" s="28"/>
      <c r="H184" s="23"/>
      <c r="I184" s="42">
        <f>I185</f>
        <v>2412</v>
      </c>
    </row>
    <row r="185" spans="1:9" s="1" customFormat="1" ht="31.5">
      <c r="A185" s="214"/>
      <c r="B185" s="101" t="s">
        <v>98</v>
      </c>
      <c r="C185" s="117" t="s">
        <v>39</v>
      </c>
      <c r="D185" s="117" t="s">
        <v>175</v>
      </c>
      <c r="E185" s="117" t="s">
        <v>149</v>
      </c>
      <c r="F185" s="117" t="s">
        <v>298</v>
      </c>
      <c r="G185" s="24" t="s">
        <v>88</v>
      </c>
      <c r="H185" s="24" t="s">
        <v>40</v>
      </c>
      <c r="I185" s="114">
        <v>2412</v>
      </c>
    </row>
    <row r="186" spans="1:9" s="1" customFormat="1" ht="31.5">
      <c r="A186" s="214"/>
      <c r="B186" s="67" t="s">
        <v>349</v>
      </c>
      <c r="C186" s="31" t="s">
        <v>39</v>
      </c>
      <c r="D186" s="31" t="s">
        <v>175</v>
      </c>
      <c r="E186" s="31" t="s">
        <v>149</v>
      </c>
      <c r="F186" s="31" t="s">
        <v>350</v>
      </c>
      <c r="G186" s="22"/>
      <c r="H186" s="21"/>
      <c r="I186" s="69">
        <f>I187</f>
        <v>2000</v>
      </c>
    </row>
    <row r="187" spans="1:9" s="1" customFormat="1" ht="15.75">
      <c r="A187" s="214"/>
      <c r="B187" s="123" t="s">
        <v>101</v>
      </c>
      <c r="C187" s="111" t="s">
        <v>39</v>
      </c>
      <c r="D187" s="111" t="s">
        <v>175</v>
      </c>
      <c r="E187" s="111" t="s">
        <v>149</v>
      </c>
      <c r="F187" s="111" t="s">
        <v>350</v>
      </c>
      <c r="G187" s="23" t="s">
        <v>92</v>
      </c>
      <c r="H187" s="23" t="s">
        <v>80</v>
      </c>
      <c r="I187" s="113">
        <v>2000</v>
      </c>
    </row>
    <row r="188" spans="1:9" s="1" customFormat="1" ht="47.25">
      <c r="A188" s="214"/>
      <c r="B188" s="67" t="s">
        <v>197</v>
      </c>
      <c r="C188" s="31" t="s">
        <v>39</v>
      </c>
      <c r="D188" s="31" t="s">
        <v>175</v>
      </c>
      <c r="E188" s="31" t="s">
        <v>149</v>
      </c>
      <c r="F188" s="31" t="s">
        <v>299</v>
      </c>
      <c r="G188" s="22"/>
      <c r="H188" s="21"/>
      <c r="I188" s="69">
        <f>I189</f>
        <v>300</v>
      </c>
    </row>
    <row r="189" spans="1:9" s="1" customFormat="1" ht="45.75" customHeight="1">
      <c r="A189" s="214"/>
      <c r="B189" s="57" t="s">
        <v>264</v>
      </c>
      <c r="C189" s="16" t="s">
        <v>39</v>
      </c>
      <c r="D189" s="16" t="s">
        <v>175</v>
      </c>
      <c r="E189" s="16" t="s">
        <v>149</v>
      </c>
      <c r="F189" s="16" t="s">
        <v>299</v>
      </c>
      <c r="G189" s="17" t="s">
        <v>65</v>
      </c>
      <c r="H189" s="17" t="s">
        <v>40</v>
      </c>
      <c r="I189" s="46">
        <v>300</v>
      </c>
    </row>
    <row r="190" spans="1:10" s="1" customFormat="1" ht="36" customHeight="1">
      <c r="A190" s="214"/>
      <c r="B190" s="64" t="s">
        <v>198</v>
      </c>
      <c r="C190" s="29" t="s">
        <v>39</v>
      </c>
      <c r="D190" s="29" t="s">
        <v>175</v>
      </c>
      <c r="E190" s="29" t="s">
        <v>149</v>
      </c>
      <c r="F190" s="29" t="s">
        <v>300</v>
      </c>
      <c r="G190" s="32"/>
      <c r="H190" s="30"/>
      <c r="I190" s="43">
        <f>I191</f>
        <v>1650</v>
      </c>
      <c r="J190" s="112"/>
    </row>
    <row r="191" spans="1:10" s="1" customFormat="1" ht="52.5" customHeight="1">
      <c r="A191" s="214"/>
      <c r="B191" s="57" t="s">
        <v>264</v>
      </c>
      <c r="C191" s="16" t="s">
        <v>39</v>
      </c>
      <c r="D191" s="16" t="s">
        <v>175</v>
      </c>
      <c r="E191" s="16" t="s">
        <v>149</v>
      </c>
      <c r="F191" s="16" t="s">
        <v>300</v>
      </c>
      <c r="G191" s="17" t="s">
        <v>65</v>
      </c>
      <c r="H191" s="17" t="s">
        <v>40</v>
      </c>
      <c r="I191" s="46">
        <v>1650</v>
      </c>
      <c r="J191" s="188"/>
    </row>
    <row r="192" spans="1:10" s="1" customFormat="1" ht="47.25" customHeight="1">
      <c r="A192" s="214"/>
      <c r="B192" s="176" t="s">
        <v>195</v>
      </c>
      <c r="C192" s="173" t="s">
        <v>39</v>
      </c>
      <c r="D192" s="173" t="s">
        <v>175</v>
      </c>
      <c r="E192" s="173" t="s">
        <v>149</v>
      </c>
      <c r="F192" s="173" t="s">
        <v>301</v>
      </c>
      <c r="G192" s="177"/>
      <c r="H192" s="178"/>
      <c r="I192" s="179">
        <f>I193</f>
        <v>300</v>
      </c>
      <c r="J192" s="188"/>
    </row>
    <row r="193" spans="1:10" s="1" customFormat="1" ht="17.25" customHeight="1">
      <c r="A193" s="214"/>
      <c r="B193" s="180" t="s">
        <v>101</v>
      </c>
      <c r="C193" s="181" t="s">
        <v>39</v>
      </c>
      <c r="D193" s="181" t="s">
        <v>175</v>
      </c>
      <c r="E193" s="181" t="s">
        <v>149</v>
      </c>
      <c r="F193" s="181" t="s">
        <v>301</v>
      </c>
      <c r="G193" s="175" t="s">
        <v>92</v>
      </c>
      <c r="H193" s="175" t="s">
        <v>40</v>
      </c>
      <c r="I193" s="182">
        <v>300</v>
      </c>
      <c r="J193" s="188"/>
    </row>
    <row r="194" spans="1:10" s="1" customFormat="1" ht="45.75" customHeight="1">
      <c r="A194" s="214"/>
      <c r="B194" s="96" t="s">
        <v>359</v>
      </c>
      <c r="C194" s="27" t="s">
        <v>39</v>
      </c>
      <c r="D194" s="27" t="s">
        <v>175</v>
      </c>
      <c r="E194" s="27" t="s">
        <v>149</v>
      </c>
      <c r="F194" s="27" t="s">
        <v>379</v>
      </c>
      <c r="G194" s="28"/>
      <c r="H194" s="23"/>
      <c r="I194" s="42">
        <f>I195</f>
        <v>2540</v>
      </c>
      <c r="J194" s="188"/>
    </row>
    <row r="195" spans="1:10" s="1" customFormat="1" ht="39" customHeight="1">
      <c r="A195" s="214"/>
      <c r="B195" s="57" t="s">
        <v>98</v>
      </c>
      <c r="C195" s="16" t="s">
        <v>39</v>
      </c>
      <c r="D195" s="16" t="s">
        <v>175</v>
      </c>
      <c r="E195" s="16" t="s">
        <v>149</v>
      </c>
      <c r="F195" s="16" t="s">
        <v>379</v>
      </c>
      <c r="G195" s="17" t="s">
        <v>88</v>
      </c>
      <c r="H195" s="17" t="s">
        <v>380</v>
      </c>
      <c r="I195" s="46">
        <v>2540</v>
      </c>
      <c r="J195" s="188"/>
    </row>
    <row r="196" spans="1:9" s="1" customFormat="1" ht="48.75" customHeight="1">
      <c r="A196" s="214"/>
      <c r="B196" s="96" t="s">
        <v>359</v>
      </c>
      <c r="C196" s="27" t="s">
        <v>39</v>
      </c>
      <c r="D196" s="27" t="s">
        <v>175</v>
      </c>
      <c r="E196" s="27" t="s">
        <v>149</v>
      </c>
      <c r="F196" s="27" t="s">
        <v>358</v>
      </c>
      <c r="G196" s="28"/>
      <c r="H196" s="23"/>
      <c r="I196" s="42">
        <f>I197</f>
        <v>113.5</v>
      </c>
    </row>
    <row r="197" spans="1:10" s="1" customFormat="1" ht="31.5">
      <c r="A197" s="214"/>
      <c r="B197" s="101" t="s">
        <v>98</v>
      </c>
      <c r="C197" s="117" t="s">
        <v>39</v>
      </c>
      <c r="D197" s="117" t="s">
        <v>175</v>
      </c>
      <c r="E197" s="117" t="s">
        <v>149</v>
      </c>
      <c r="F197" s="16" t="s">
        <v>358</v>
      </c>
      <c r="G197" s="24" t="s">
        <v>88</v>
      </c>
      <c r="H197" s="24" t="s">
        <v>80</v>
      </c>
      <c r="I197" s="114">
        <v>113.5</v>
      </c>
      <c r="J197" s="209"/>
    </row>
    <row r="198" spans="1:9" s="1" customFormat="1" ht="31.5">
      <c r="A198" s="214"/>
      <c r="B198" s="105" t="s">
        <v>363</v>
      </c>
      <c r="C198" s="29" t="s">
        <v>39</v>
      </c>
      <c r="D198" s="29" t="s">
        <v>175</v>
      </c>
      <c r="E198" s="29" t="s">
        <v>149</v>
      </c>
      <c r="F198" s="32" t="s">
        <v>302</v>
      </c>
      <c r="G198" s="32"/>
      <c r="H198" s="32"/>
      <c r="I198" s="65">
        <f>I199</f>
        <v>900</v>
      </c>
    </row>
    <row r="199" spans="1:10" s="1" customFormat="1" ht="15.75">
      <c r="A199" s="214"/>
      <c r="B199" s="183" t="s">
        <v>101</v>
      </c>
      <c r="C199" s="17" t="s">
        <v>39</v>
      </c>
      <c r="D199" s="17" t="s">
        <v>175</v>
      </c>
      <c r="E199" s="17" t="s">
        <v>149</v>
      </c>
      <c r="F199" s="17" t="s">
        <v>302</v>
      </c>
      <c r="G199" s="17" t="s">
        <v>92</v>
      </c>
      <c r="H199" s="17" t="s">
        <v>40</v>
      </c>
      <c r="I199" s="46">
        <v>900</v>
      </c>
      <c r="J199" s="206"/>
    </row>
    <row r="200" spans="1:9" s="1" customFormat="1" ht="15.75">
      <c r="A200" s="214"/>
      <c r="B200" s="62" t="s">
        <v>83</v>
      </c>
      <c r="C200" s="18" t="s">
        <v>39</v>
      </c>
      <c r="D200" s="18" t="s">
        <v>175</v>
      </c>
      <c r="E200" s="18" t="s">
        <v>149</v>
      </c>
      <c r="F200" s="18" t="s">
        <v>133</v>
      </c>
      <c r="G200" s="19"/>
      <c r="H200" s="19"/>
      <c r="I200" s="45">
        <f>I201</f>
        <v>50</v>
      </c>
    </row>
    <row r="201" spans="1:9" s="1" customFormat="1" ht="22.5" customHeight="1">
      <c r="A201" s="214"/>
      <c r="B201" s="62" t="s">
        <v>84</v>
      </c>
      <c r="C201" s="18" t="s">
        <v>39</v>
      </c>
      <c r="D201" s="18" t="s">
        <v>175</v>
      </c>
      <c r="E201" s="18" t="s">
        <v>149</v>
      </c>
      <c r="F201" s="18" t="s">
        <v>134</v>
      </c>
      <c r="G201" s="19"/>
      <c r="H201" s="19"/>
      <c r="I201" s="45">
        <f>I202</f>
        <v>50</v>
      </c>
    </row>
    <row r="202" spans="1:9" s="1" customFormat="1" ht="15.75">
      <c r="A202" s="214"/>
      <c r="B202" s="62" t="s">
        <v>84</v>
      </c>
      <c r="C202" s="18" t="s">
        <v>39</v>
      </c>
      <c r="D202" s="18" t="s">
        <v>175</v>
      </c>
      <c r="E202" s="18" t="s">
        <v>149</v>
      </c>
      <c r="F202" s="18" t="s">
        <v>135</v>
      </c>
      <c r="G202" s="19"/>
      <c r="H202" s="19"/>
      <c r="I202" s="45">
        <f>I203</f>
        <v>50</v>
      </c>
    </row>
    <row r="203" spans="1:9" s="1" customFormat="1" ht="15.75">
      <c r="A203" s="214"/>
      <c r="B203" s="96" t="s">
        <v>196</v>
      </c>
      <c r="C203" s="27" t="s">
        <v>39</v>
      </c>
      <c r="D203" s="27" t="s">
        <v>175</v>
      </c>
      <c r="E203" s="27" t="s">
        <v>149</v>
      </c>
      <c r="F203" s="27" t="s">
        <v>239</v>
      </c>
      <c r="G203" s="23"/>
      <c r="H203" s="23"/>
      <c r="I203" s="42">
        <f>I204</f>
        <v>50</v>
      </c>
    </row>
    <row r="204" spans="1:9" s="1" customFormat="1" ht="32.25" thickBot="1">
      <c r="A204" s="214"/>
      <c r="B204" s="115" t="s">
        <v>98</v>
      </c>
      <c r="C204" s="128" t="s">
        <v>39</v>
      </c>
      <c r="D204" s="128" t="s">
        <v>175</v>
      </c>
      <c r="E204" s="128" t="s">
        <v>149</v>
      </c>
      <c r="F204" s="128" t="s">
        <v>239</v>
      </c>
      <c r="G204" s="116" t="s">
        <v>88</v>
      </c>
      <c r="H204" s="116" t="s">
        <v>40</v>
      </c>
      <c r="I204" s="129">
        <v>50</v>
      </c>
    </row>
    <row r="205" spans="1:9" s="1" customFormat="1" ht="16.5" thickBot="1">
      <c r="A205" s="214"/>
      <c r="B205" s="70" t="s">
        <v>23</v>
      </c>
      <c r="C205" s="10" t="s">
        <v>39</v>
      </c>
      <c r="D205" s="10" t="s">
        <v>175</v>
      </c>
      <c r="E205" s="10" t="s">
        <v>150</v>
      </c>
      <c r="F205" s="10"/>
      <c r="G205" s="26"/>
      <c r="H205" s="26"/>
      <c r="I205" s="50">
        <f>I206</f>
        <v>32238.2</v>
      </c>
    </row>
    <row r="206" spans="1:9" s="1" customFormat="1" ht="47.25">
      <c r="A206" s="214"/>
      <c r="B206" s="62" t="s">
        <v>113</v>
      </c>
      <c r="C206" s="18" t="s">
        <v>39</v>
      </c>
      <c r="D206" s="18" t="s">
        <v>175</v>
      </c>
      <c r="E206" s="18" t="s">
        <v>150</v>
      </c>
      <c r="F206" s="19" t="s">
        <v>181</v>
      </c>
      <c r="G206" s="19"/>
      <c r="H206" s="19"/>
      <c r="I206" s="45">
        <f>I207+I211+I215</f>
        <v>32238.2</v>
      </c>
    </row>
    <row r="207" spans="1:9" s="1" customFormat="1" ht="31.5">
      <c r="A207" s="214"/>
      <c r="B207" s="103" t="s">
        <v>191</v>
      </c>
      <c r="C207" s="18" t="s">
        <v>39</v>
      </c>
      <c r="D207" s="18" t="s">
        <v>175</v>
      </c>
      <c r="E207" s="18" t="s">
        <v>150</v>
      </c>
      <c r="F207" s="19" t="s">
        <v>238</v>
      </c>
      <c r="G207" s="19"/>
      <c r="H207" s="19"/>
      <c r="I207" s="45">
        <f>I208</f>
        <v>1161.7</v>
      </c>
    </row>
    <row r="208" spans="1:9" s="1" customFormat="1" ht="15.75">
      <c r="A208" s="214"/>
      <c r="B208" s="154" t="s">
        <v>326</v>
      </c>
      <c r="C208" s="146" t="s">
        <v>39</v>
      </c>
      <c r="D208" s="146" t="s">
        <v>175</v>
      </c>
      <c r="E208" s="146" t="s">
        <v>150</v>
      </c>
      <c r="F208" s="147" t="s">
        <v>324</v>
      </c>
      <c r="G208" s="159"/>
      <c r="H208" s="159"/>
      <c r="I208" s="161">
        <f>I209</f>
        <v>1161.7</v>
      </c>
    </row>
    <row r="209" spans="1:9" s="1" customFormat="1" ht="31.5">
      <c r="A209" s="214"/>
      <c r="B209" s="67" t="s">
        <v>190</v>
      </c>
      <c r="C209" s="31" t="s">
        <v>39</v>
      </c>
      <c r="D209" s="31" t="s">
        <v>175</v>
      </c>
      <c r="E209" s="31" t="s">
        <v>150</v>
      </c>
      <c r="F209" s="31" t="s">
        <v>325</v>
      </c>
      <c r="G209" s="21"/>
      <c r="H209" s="21"/>
      <c r="I209" s="69">
        <f>I210</f>
        <v>1161.7</v>
      </c>
    </row>
    <row r="210" spans="1:9" s="1" customFormat="1" ht="31.5">
      <c r="A210" s="214"/>
      <c r="B210" s="101" t="s">
        <v>98</v>
      </c>
      <c r="C210" s="24" t="s">
        <v>39</v>
      </c>
      <c r="D210" s="24" t="s">
        <v>175</v>
      </c>
      <c r="E210" s="24" t="s">
        <v>150</v>
      </c>
      <c r="F210" s="24" t="s">
        <v>325</v>
      </c>
      <c r="G210" s="24" t="s">
        <v>88</v>
      </c>
      <c r="H210" s="24" t="s">
        <v>40</v>
      </c>
      <c r="I210" s="102">
        <v>1161.7</v>
      </c>
    </row>
    <row r="211" spans="1:9" s="1" customFormat="1" ht="31.5">
      <c r="A211" s="214"/>
      <c r="B211" s="62" t="s">
        <v>183</v>
      </c>
      <c r="C211" s="18" t="s">
        <v>39</v>
      </c>
      <c r="D211" s="18" t="s">
        <v>175</v>
      </c>
      <c r="E211" s="163" t="s">
        <v>150</v>
      </c>
      <c r="F211" s="19" t="s">
        <v>182</v>
      </c>
      <c r="G211" s="25"/>
      <c r="H211" s="25"/>
      <c r="I211" s="52">
        <f>I212</f>
        <v>1500</v>
      </c>
    </row>
    <row r="212" spans="1:9" s="1" customFormat="1" ht="31.5">
      <c r="A212" s="214"/>
      <c r="B212" s="154" t="s">
        <v>328</v>
      </c>
      <c r="C212" s="146" t="s">
        <v>39</v>
      </c>
      <c r="D212" s="146" t="s">
        <v>175</v>
      </c>
      <c r="E212" s="146" t="s">
        <v>150</v>
      </c>
      <c r="F212" s="147" t="s">
        <v>327</v>
      </c>
      <c r="G212" s="159"/>
      <c r="H212" s="159"/>
      <c r="I212" s="161">
        <f>I213</f>
        <v>1500</v>
      </c>
    </row>
    <row r="213" spans="1:9" s="1" customFormat="1" ht="47.25">
      <c r="A213" s="214"/>
      <c r="B213" s="67" t="s">
        <v>189</v>
      </c>
      <c r="C213" s="31" t="s">
        <v>39</v>
      </c>
      <c r="D213" s="31" t="s">
        <v>175</v>
      </c>
      <c r="E213" s="174" t="s">
        <v>150</v>
      </c>
      <c r="F213" s="31" t="s">
        <v>329</v>
      </c>
      <c r="G213" s="22"/>
      <c r="H213" s="22"/>
      <c r="I213" s="69">
        <f>I214</f>
        <v>1500</v>
      </c>
    </row>
    <row r="214" spans="1:9" s="1" customFormat="1" ht="31.5">
      <c r="A214" s="214"/>
      <c r="B214" s="57" t="s">
        <v>98</v>
      </c>
      <c r="C214" s="17" t="s">
        <v>39</v>
      </c>
      <c r="D214" s="17" t="s">
        <v>175</v>
      </c>
      <c r="E214" s="175" t="s">
        <v>150</v>
      </c>
      <c r="F214" s="17" t="s">
        <v>329</v>
      </c>
      <c r="G214" s="17" t="s">
        <v>88</v>
      </c>
      <c r="H214" s="17" t="s">
        <v>40</v>
      </c>
      <c r="I214" s="75">
        <v>1500</v>
      </c>
    </row>
    <row r="215" spans="1:9" s="1" customFormat="1" ht="15.75">
      <c r="A215" s="214"/>
      <c r="B215" s="103" t="s">
        <v>192</v>
      </c>
      <c r="C215" s="18" t="s">
        <v>39</v>
      </c>
      <c r="D215" s="18" t="s">
        <v>175</v>
      </c>
      <c r="E215" s="18" t="s">
        <v>150</v>
      </c>
      <c r="F215" s="19" t="s">
        <v>237</v>
      </c>
      <c r="G215" s="19"/>
      <c r="H215" s="19"/>
      <c r="I215" s="45">
        <f>I216</f>
        <v>29576.5</v>
      </c>
    </row>
    <row r="216" spans="1:9" s="1" customFormat="1" ht="31.5">
      <c r="A216" s="214"/>
      <c r="B216" s="149" t="s">
        <v>271</v>
      </c>
      <c r="C216" s="144" t="s">
        <v>39</v>
      </c>
      <c r="D216" s="144" t="s">
        <v>175</v>
      </c>
      <c r="E216" s="144" t="s">
        <v>150</v>
      </c>
      <c r="F216" s="150" t="s">
        <v>307</v>
      </c>
      <c r="G216" s="150"/>
      <c r="H216" s="150"/>
      <c r="I216" s="153">
        <f>I217+I219+I221+I223+I225+I227+I229+I231</f>
        <v>29576.5</v>
      </c>
    </row>
    <row r="217" spans="1:9" s="1" customFormat="1" ht="31.5">
      <c r="A217" s="214"/>
      <c r="B217" s="96" t="s">
        <v>193</v>
      </c>
      <c r="C217" s="90" t="s">
        <v>39</v>
      </c>
      <c r="D217" s="90" t="s">
        <v>175</v>
      </c>
      <c r="E217" s="90" t="s">
        <v>150</v>
      </c>
      <c r="F217" s="90" t="s">
        <v>308</v>
      </c>
      <c r="G217" s="168"/>
      <c r="H217" s="168"/>
      <c r="I217" s="47">
        <f>I218</f>
        <v>3565.6</v>
      </c>
    </row>
    <row r="218" spans="1:9" s="1" customFormat="1" ht="47.25">
      <c r="A218" s="214"/>
      <c r="B218" s="57" t="s">
        <v>264</v>
      </c>
      <c r="C218" s="17" t="s">
        <v>39</v>
      </c>
      <c r="D218" s="17" t="s">
        <v>175</v>
      </c>
      <c r="E218" s="17" t="s">
        <v>150</v>
      </c>
      <c r="F218" s="17" t="s">
        <v>308</v>
      </c>
      <c r="G218" s="17" t="s">
        <v>65</v>
      </c>
      <c r="H218" s="17" t="s">
        <v>40</v>
      </c>
      <c r="I218" s="92">
        <v>3565.6</v>
      </c>
    </row>
    <row r="219" spans="1:9" s="1" customFormat="1" ht="15.75">
      <c r="A219" s="214"/>
      <c r="B219" s="67" t="s">
        <v>194</v>
      </c>
      <c r="C219" s="31" t="s">
        <v>39</v>
      </c>
      <c r="D219" s="31" t="s">
        <v>175</v>
      </c>
      <c r="E219" s="31" t="s">
        <v>150</v>
      </c>
      <c r="F219" s="31" t="s">
        <v>309</v>
      </c>
      <c r="G219" s="21"/>
      <c r="H219" s="21"/>
      <c r="I219" s="69">
        <f>I220</f>
        <v>7753.4</v>
      </c>
    </row>
    <row r="220" spans="1:9" s="1" customFormat="1" ht="31.5">
      <c r="A220" s="214"/>
      <c r="B220" s="101" t="s">
        <v>98</v>
      </c>
      <c r="C220" s="24" t="s">
        <v>39</v>
      </c>
      <c r="D220" s="24" t="s">
        <v>175</v>
      </c>
      <c r="E220" s="24" t="s">
        <v>150</v>
      </c>
      <c r="F220" s="24" t="s">
        <v>309</v>
      </c>
      <c r="G220" s="24" t="s">
        <v>88</v>
      </c>
      <c r="H220" s="24" t="s">
        <v>40</v>
      </c>
      <c r="I220" s="102">
        <v>7753.4</v>
      </c>
    </row>
    <row r="221" spans="1:9" s="1" customFormat="1" ht="15.75">
      <c r="A221" s="214"/>
      <c r="B221" s="67" t="s">
        <v>188</v>
      </c>
      <c r="C221" s="31" t="s">
        <v>39</v>
      </c>
      <c r="D221" s="31" t="s">
        <v>175</v>
      </c>
      <c r="E221" s="31" t="s">
        <v>150</v>
      </c>
      <c r="F221" s="31" t="s">
        <v>310</v>
      </c>
      <c r="G221" s="21"/>
      <c r="H221" s="21"/>
      <c r="I221" s="69">
        <f>I222</f>
        <v>11304.9</v>
      </c>
    </row>
    <row r="222" spans="1:9" s="1" customFormat="1" ht="31.5">
      <c r="A222" s="214"/>
      <c r="B222" s="57" t="s">
        <v>98</v>
      </c>
      <c r="C222" s="17" t="s">
        <v>39</v>
      </c>
      <c r="D222" s="17" t="s">
        <v>175</v>
      </c>
      <c r="E222" s="17" t="s">
        <v>150</v>
      </c>
      <c r="F222" s="17" t="s">
        <v>310</v>
      </c>
      <c r="G222" s="17" t="s">
        <v>88</v>
      </c>
      <c r="H222" s="17" t="s">
        <v>40</v>
      </c>
      <c r="I222" s="92">
        <f>10304.9+1000</f>
        <v>11304.9</v>
      </c>
    </row>
    <row r="223" spans="1:9" s="1" customFormat="1" ht="31.5">
      <c r="A223" s="214"/>
      <c r="B223" s="96" t="s">
        <v>187</v>
      </c>
      <c r="C223" s="31" t="s">
        <v>39</v>
      </c>
      <c r="D223" s="31" t="s">
        <v>175</v>
      </c>
      <c r="E223" s="31" t="s">
        <v>150</v>
      </c>
      <c r="F223" s="31" t="s">
        <v>311</v>
      </c>
      <c r="G223" s="21"/>
      <c r="H223" s="21"/>
      <c r="I223" s="69">
        <f>I224</f>
        <v>150.5</v>
      </c>
    </row>
    <row r="224" spans="1:9" s="1" customFormat="1" ht="31.5">
      <c r="A224" s="214"/>
      <c r="B224" s="57" t="s">
        <v>98</v>
      </c>
      <c r="C224" s="17" t="s">
        <v>39</v>
      </c>
      <c r="D224" s="17" t="s">
        <v>175</v>
      </c>
      <c r="E224" s="17" t="s">
        <v>150</v>
      </c>
      <c r="F224" s="17" t="s">
        <v>311</v>
      </c>
      <c r="G224" s="17" t="s">
        <v>88</v>
      </c>
      <c r="H224" s="17" t="s">
        <v>40</v>
      </c>
      <c r="I224" s="92">
        <v>150.5</v>
      </c>
    </row>
    <row r="225" spans="1:9" s="1" customFormat="1" ht="31.5">
      <c r="A225" s="214"/>
      <c r="B225" s="96" t="s">
        <v>186</v>
      </c>
      <c r="C225" s="31" t="s">
        <v>39</v>
      </c>
      <c r="D225" s="31" t="s">
        <v>175</v>
      </c>
      <c r="E225" s="31" t="s">
        <v>150</v>
      </c>
      <c r="F225" s="31" t="s">
        <v>312</v>
      </c>
      <c r="G225" s="21"/>
      <c r="H225" s="21"/>
      <c r="I225" s="69">
        <f>I226</f>
        <v>300</v>
      </c>
    </row>
    <row r="226" spans="1:9" s="1" customFormat="1" ht="31.5">
      <c r="A226" s="214"/>
      <c r="B226" s="57" t="s">
        <v>98</v>
      </c>
      <c r="C226" s="24" t="s">
        <v>39</v>
      </c>
      <c r="D226" s="24" t="s">
        <v>175</v>
      </c>
      <c r="E226" s="24" t="s">
        <v>150</v>
      </c>
      <c r="F226" s="24" t="s">
        <v>312</v>
      </c>
      <c r="G226" s="24" t="s">
        <v>88</v>
      </c>
      <c r="H226" s="24" t="s">
        <v>40</v>
      </c>
      <c r="I226" s="102">
        <f>1300-1000</f>
        <v>300</v>
      </c>
    </row>
    <row r="227" spans="1:9" s="1" customFormat="1" ht="31.5">
      <c r="A227" s="214"/>
      <c r="B227" s="96" t="s">
        <v>185</v>
      </c>
      <c r="C227" s="31" t="s">
        <v>39</v>
      </c>
      <c r="D227" s="31" t="s">
        <v>175</v>
      </c>
      <c r="E227" s="31" t="s">
        <v>150</v>
      </c>
      <c r="F227" s="31" t="s">
        <v>313</v>
      </c>
      <c r="G227" s="21"/>
      <c r="H227" s="21"/>
      <c r="I227" s="69">
        <f>I228</f>
        <v>2915</v>
      </c>
    </row>
    <row r="228" spans="1:9" s="1" customFormat="1" ht="31.5">
      <c r="A228" s="214"/>
      <c r="B228" s="101" t="s">
        <v>98</v>
      </c>
      <c r="C228" s="24" t="s">
        <v>39</v>
      </c>
      <c r="D228" s="24" t="s">
        <v>175</v>
      </c>
      <c r="E228" s="24" t="s">
        <v>150</v>
      </c>
      <c r="F228" s="24" t="s">
        <v>313</v>
      </c>
      <c r="G228" s="24" t="s">
        <v>88</v>
      </c>
      <c r="H228" s="24" t="s">
        <v>40</v>
      </c>
      <c r="I228" s="102">
        <v>2915</v>
      </c>
    </row>
    <row r="229" spans="1:9" s="1" customFormat="1" ht="63">
      <c r="A229" s="214"/>
      <c r="B229" s="67" t="s">
        <v>344</v>
      </c>
      <c r="C229" s="31" t="s">
        <v>39</v>
      </c>
      <c r="D229" s="31" t="s">
        <v>175</v>
      </c>
      <c r="E229" s="31" t="s">
        <v>150</v>
      </c>
      <c r="F229" s="31" t="s">
        <v>383</v>
      </c>
      <c r="G229" s="21"/>
      <c r="H229" s="21"/>
      <c r="I229" s="69">
        <f>I230</f>
        <v>3260.5</v>
      </c>
    </row>
    <row r="230" spans="1:9" s="1" customFormat="1" ht="31.5">
      <c r="A230" s="214"/>
      <c r="B230" s="101" t="s">
        <v>98</v>
      </c>
      <c r="C230" s="24" t="s">
        <v>39</v>
      </c>
      <c r="D230" s="24" t="s">
        <v>175</v>
      </c>
      <c r="E230" s="24" t="s">
        <v>150</v>
      </c>
      <c r="F230" s="24" t="s">
        <v>383</v>
      </c>
      <c r="G230" s="24" t="s">
        <v>88</v>
      </c>
      <c r="H230" s="24" t="s">
        <v>378</v>
      </c>
      <c r="I230" s="102">
        <v>3260.5</v>
      </c>
    </row>
    <row r="231" spans="1:9" s="1" customFormat="1" ht="63">
      <c r="A231" s="214"/>
      <c r="B231" s="67" t="s">
        <v>344</v>
      </c>
      <c r="C231" s="31" t="s">
        <v>39</v>
      </c>
      <c r="D231" s="31" t="s">
        <v>175</v>
      </c>
      <c r="E231" s="31" t="s">
        <v>150</v>
      </c>
      <c r="F231" s="31" t="s">
        <v>384</v>
      </c>
      <c r="G231" s="21"/>
      <c r="H231" s="21"/>
      <c r="I231" s="69">
        <f>I232</f>
        <v>326.6</v>
      </c>
    </row>
    <row r="232" spans="1:10" s="1" customFormat="1" ht="31.5">
      <c r="A232" s="214"/>
      <c r="B232" s="101" t="s">
        <v>98</v>
      </c>
      <c r="C232" s="24" t="s">
        <v>39</v>
      </c>
      <c r="D232" s="24" t="s">
        <v>175</v>
      </c>
      <c r="E232" s="24" t="s">
        <v>150</v>
      </c>
      <c r="F232" s="24" t="s">
        <v>384</v>
      </c>
      <c r="G232" s="24" t="s">
        <v>88</v>
      </c>
      <c r="H232" s="24" t="s">
        <v>80</v>
      </c>
      <c r="I232" s="102">
        <v>326.6</v>
      </c>
      <c r="J232" s="206"/>
    </row>
    <row r="233" spans="1:9" s="1" customFormat="1" ht="15.75">
      <c r="A233" s="214"/>
      <c r="B233" s="62" t="s">
        <v>79</v>
      </c>
      <c r="C233" s="19" t="s">
        <v>39</v>
      </c>
      <c r="D233" s="19" t="s">
        <v>175</v>
      </c>
      <c r="E233" s="19" t="s">
        <v>175</v>
      </c>
      <c r="F233" s="25"/>
      <c r="G233" s="25"/>
      <c r="H233" s="25"/>
      <c r="I233" s="48">
        <f>I234</f>
        <v>7849.8</v>
      </c>
    </row>
    <row r="234" spans="1:9" s="1" customFormat="1" ht="47.25">
      <c r="A234" s="214"/>
      <c r="B234" s="194" t="s">
        <v>113</v>
      </c>
      <c r="C234" s="195" t="s">
        <v>39</v>
      </c>
      <c r="D234" s="195" t="s">
        <v>175</v>
      </c>
      <c r="E234" s="195" t="s">
        <v>175</v>
      </c>
      <c r="F234" s="195" t="s">
        <v>181</v>
      </c>
      <c r="G234" s="196"/>
      <c r="H234" s="196"/>
      <c r="I234" s="197">
        <f>I235</f>
        <v>7849.8</v>
      </c>
    </row>
    <row r="235" spans="1:9" s="1" customFormat="1" ht="31.5">
      <c r="A235" s="214"/>
      <c r="B235" s="103" t="s">
        <v>183</v>
      </c>
      <c r="C235" s="32" t="s">
        <v>39</v>
      </c>
      <c r="D235" s="32" t="s">
        <v>175</v>
      </c>
      <c r="E235" s="32" t="s">
        <v>175</v>
      </c>
      <c r="F235" s="32" t="s">
        <v>182</v>
      </c>
      <c r="G235" s="25"/>
      <c r="H235" s="25"/>
      <c r="I235" s="52">
        <f>I236</f>
        <v>7849.8</v>
      </c>
    </row>
    <row r="236" spans="1:9" s="1" customFormat="1" ht="31.5">
      <c r="A236" s="214"/>
      <c r="B236" s="149" t="s">
        <v>332</v>
      </c>
      <c r="C236" s="150" t="s">
        <v>39</v>
      </c>
      <c r="D236" s="150" t="s">
        <v>175</v>
      </c>
      <c r="E236" s="150" t="s">
        <v>175</v>
      </c>
      <c r="F236" s="150" t="s">
        <v>330</v>
      </c>
      <c r="G236" s="151"/>
      <c r="H236" s="151"/>
      <c r="I236" s="160">
        <f>I237</f>
        <v>7849.8</v>
      </c>
    </row>
    <row r="237" spans="1:9" s="1" customFormat="1" ht="31.5">
      <c r="A237" s="214"/>
      <c r="B237" s="96" t="s">
        <v>184</v>
      </c>
      <c r="C237" s="27" t="s">
        <v>39</v>
      </c>
      <c r="D237" s="27" t="s">
        <v>175</v>
      </c>
      <c r="E237" s="27" t="s">
        <v>175</v>
      </c>
      <c r="F237" s="27" t="s">
        <v>331</v>
      </c>
      <c r="G237" s="23"/>
      <c r="H237" s="23"/>
      <c r="I237" s="58">
        <f>SUM(I238:I240)</f>
        <v>7849.8</v>
      </c>
    </row>
    <row r="238" spans="1:9" s="1" customFormat="1" ht="15.75">
      <c r="A238" s="214"/>
      <c r="B238" s="55" t="s">
        <v>96</v>
      </c>
      <c r="C238" s="21" t="s">
        <v>39</v>
      </c>
      <c r="D238" s="21" t="s">
        <v>175</v>
      </c>
      <c r="E238" s="21" t="s">
        <v>175</v>
      </c>
      <c r="F238" s="21" t="s">
        <v>331</v>
      </c>
      <c r="G238" s="21" t="s">
        <v>86</v>
      </c>
      <c r="H238" s="21" t="s">
        <v>40</v>
      </c>
      <c r="I238" s="145">
        <v>6413.8</v>
      </c>
    </row>
    <row r="239" spans="1:9" s="1" customFormat="1" ht="31.5">
      <c r="A239" s="214"/>
      <c r="B239" s="101" t="s">
        <v>98</v>
      </c>
      <c r="C239" s="24" t="s">
        <v>39</v>
      </c>
      <c r="D239" s="24" t="s">
        <v>175</v>
      </c>
      <c r="E239" s="24" t="s">
        <v>175</v>
      </c>
      <c r="F239" s="24" t="s">
        <v>331</v>
      </c>
      <c r="G239" s="24" t="s">
        <v>88</v>
      </c>
      <c r="H239" s="24" t="s">
        <v>40</v>
      </c>
      <c r="I239" s="102">
        <v>1288</v>
      </c>
    </row>
    <row r="240" spans="1:9" s="1" customFormat="1" ht="16.5" thickBot="1">
      <c r="A240" s="214"/>
      <c r="B240" s="115" t="s">
        <v>103</v>
      </c>
      <c r="C240" s="116" t="s">
        <v>39</v>
      </c>
      <c r="D240" s="116" t="s">
        <v>175</v>
      </c>
      <c r="E240" s="116" t="s">
        <v>175</v>
      </c>
      <c r="F240" s="116" t="s">
        <v>331</v>
      </c>
      <c r="G240" s="116" t="s">
        <v>91</v>
      </c>
      <c r="H240" s="116" t="s">
        <v>40</v>
      </c>
      <c r="I240" s="127">
        <v>148</v>
      </c>
    </row>
    <row r="241" spans="1:9" s="1" customFormat="1" ht="19.5" customHeight="1" thickBot="1">
      <c r="A241" s="214"/>
      <c r="B241" s="125" t="s">
        <v>49</v>
      </c>
      <c r="C241" s="71" t="s">
        <v>39</v>
      </c>
      <c r="D241" s="71" t="s">
        <v>201</v>
      </c>
      <c r="E241" s="71"/>
      <c r="F241" s="71" t="s">
        <v>8</v>
      </c>
      <c r="G241" s="72" t="s">
        <v>8</v>
      </c>
      <c r="H241" s="73" t="s">
        <v>8</v>
      </c>
      <c r="I241" s="74">
        <f>I242</f>
        <v>550</v>
      </c>
    </row>
    <row r="242" spans="1:9" s="1" customFormat="1" ht="16.5" thickTop="1">
      <c r="A242" s="214"/>
      <c r="B242" s="78" t="s">
        <v>50</v>
      </c>
      <c r="C242" s="59" t="s">
        <v>39</v>
      </c>
      <c r="D242" s="59" t="s">
        <v>201</v>
      </c>
      <c r="E242" s="59" t="s">
        <v>201</v>
      </c>
      <c r="F242" s="59"/>
      <c r="G242" s="63"/>
      <c r="H242" s="63"/>
      <c r="I242" s="79">
        <f>I243</f>
        <v>550</v>
      </c>
    </row>
    <row r="243" spans="1:9" s="1" customFormat="1" ht="31.5">
      <c r="A243" s="214"/>
      <c r="B243" s="94" t="s">
        <v>104</v>
      </c>
      <c r="C243" s="12" t="s">
        <v>39</v>
      </c>
      <c r="D243" s="12" t="s">
        <v>201</v>
      </c>
      <c r="E243" s="12" t="s">
        <v>201</v>
      </c>
      <c r="F243" s="12" t="s">
        <v>202</v>
      </c>
      <c r="G243" s="13"/>
      <c r="H243" s="13"/>
      <c r="I243" s="95">
        <f>I244</f>
        <v>550</v>
      </c>
    </row>
    <row r="244" spans="1:9" s="1" customFormat="1" ht="15.75">
      <c r="A244" s="214"/>
      <c r="B244" s="96" t="s">
        <v>199</v>
      </c>
      <c r="C244" s="29" t="s">
        <v>39</v>
      </c>
      <c r="D244" s="29" t="s">
        <v>201</v>
      </c>
      <c r="E244" s="29" t="s">
        <v>201</v>
      </c>
      <c r="F244" s="29" t="s">
        <v>203</v>
      </c>
      <c r="G244" s="32"/>
      <c r="H244" s="23"/>
      <c r="I244" s="65">
        <f>I245</f>
        <v>550</v>
      </c>
    </row>
    <row r="245" spans="1:9" s="1" customFormat="1" ht="31.5">
      <c r="A245" s="214"/>
      <c r="B245" s="154" t="s">
        <v>342</v>
      </c>
      <c r="C245" s="144" t="s">
        <v>39</v>
      </c>
      <c r="D245" s="144" t="s">
        <v>201</v>
      </c>
      <c r="E245" s="144" t="s">
        <v>201</v>
      </c>
      <c r="F245" s="144" t="s">
        <v>314</v>
      </c>
      <c r="G245" s="150"/>
      <c r="H245" s="151"/>
      <c r="I245" s="152">
        <f>I246+I248</f>
        <v>550</v>
      </c>
    </row>
    <row r="246" spans="1:9" s="1" customFormat="1" ht="47.25">
      <c r="A246" s="214"/>
      <c r="B246" s="67" t="s">
        <v>200</v>
      </c>
      <c r="C246" s="22" t="s">
        <v>39</v>
      </c>
      <c r="D246" s="22" t="s">
        <v>201</v>
      </c>
      <c r="E246" s="22" t="s">
        <v>201</v>
      </c>
      <c r="F246" s="22" t="s">
        <v>315</v>
      </c>
      <c r="G246" s="21"/>
      <c r="H246" s="21"/>
      <c r="I246" s="97">
        <f>I247</f>
        <v>350</v>
      </c>
    </row>
    <row r="247" spans="1:9" s="1" customFormat="1" ht="31.5">
      <c r="A247" s="214"/>
      <c r="B247" s="57" t="s">
        <v>98</v>
      </c>
      <c r="C247" s="17" t="s">
        <v>39</v>
      </c>
      <c r="D247" s="17" t="s">
        <v>201</v>
      </c>
      <c r="E247" s="17" t="s">
        <v>201</v>
      </c>
      <c r="F247" s="17" t="s">
        <v>315</v>
      </c>
      <c r="G247" s="17" t="s">
        <v>88</v>
      </c>
      <c r="H247" s="17" t="s">
        <v>40</v>
      </c>
      <c r="I247" s="92">
        <v>350</v>
      </c>
    </row>
    <row r="248" spans="1:9" s="1" customFormat="1" ht="15.75">
      <c r="A248" s="214"/>
      <c r="B248" s="96" t="s">
        <v>213</v>
      </c>
      <c r="C248" s="28" t="s">
        <v>39</v>
      </c>
      <c r="D248" s="28" t="s">
        <v>201</v>
      </c>
      <c r="E248" s="28" t="s">
        <v>201</v>
      </c>
      <c r="F248" s="28" t="s">
        <v>316</v>
      </c>
      <c r="G248" s="23"/>
      <c r="H248" s="23"/>
      <c r="I248" s="98">
        <f>I249</f>
        <v>200</v>
      </c>
    </row>
    <row r="249" spans="1:9" s="1" customFormat="1" ht="16.5" thickBot="1">
      <c r="A249" s="214"/>
      <c r="B249" s="99" t="s">
        <v>102</v>
      </c>
      <c r="C249" s="100" t="s">
        <v>39</v>
      </c>
      <c r="D249" s="100" t="s">
        <v>201</v>
      </c>
      <c r="E249" s="100" t="s">
        <v>201</v>
      </c>
      <c r="F249" s="100" t="s">
        <v>316</v>
      </c>
      <c r="G249" s="100" t="s">
        <v>93</v>
      </c>
      <c r="H249" s="100" t="s">
        <v>40</v>
      </c>
      <c r="I249" s="137">
        <v>200</v>
      </c>
    </row>
    <row r="250" spans="1:9" s="1" customFormat="1" ht="17.25" thickBot="1" thickTop="1">
      <c r="A250" s="214"/>
      <c r="B250" s="76" t="s">
        <v>53</v>
      </c>
      <c r="C250" s="34" t="s">
        <v>39</v>
      </c>
      <c r="D250" s="34" t="s">
        <v>215</v>
      </c>
      <c r="E250" s="34"/>
      <c r="F250" s="34" t="s">
        <v>8</v>
      </c>
      <c r="G250" s="35" t="s">
        <v>8</v>
      </c>
      <c r="H250" s="36" t="s">
        <v>8</v>
      </c>
      <c r="I250" s="40">
        <f>I251+I280</f>
        <v>22248.4</v>
      </c>
    </row>
    <row r="251" spans="1:9" s="1" customFormat="1" ht="16.5" thickTop="1">
      <c r="A251" s="214"/>
      <c r="B251" s="78" t="s">
        <v>24</v>
      </c>
      <c r="C251" s="59" t="s">
        <v>41</v>
      </c>
      <c r="D251" s="59" t="s">
        <v>215</v>
      </c>
      <c r="E251" s="59" t="s">
        <v>124</v>
      </c>
      <c r="F251" s="59"/>
      <c r="G251" s="60"/>
      <c r="H251" s="63"/>
      <c r="I251" s="79">
        <f>I252+I266</f>
        <v>21328.4</v>
      </c>
    </row>
    <row r="252" spans="1:9" s="1" customFormat="1" ht="31.5">
      <c r="A252" s="214"/>
      <c r="B252" s="94" t="s">
        <v>104</v>
      </c>
      <c r="C252" s="12" t="s">
        <v>39</v>
      </c>
      <c r="D252" s="12" t="s">
        <v>215</v>
      </c>
      <c r="E252" s="12" t="s">
        <v>124</v>
      </c>
      <c r="F252" s="12" t="s">
        <v>202</v>
      </c>
      <c r="G252" s="13"/>
      <c r="H252" s="13"/>
      <c r="I252" s="95">
        <f>I253</f>
        <v>20660.4</v>
      </c>
    </row>
    <row r="253" spans="1:9" s="1" customFormat="1" ht="31.5">
      <c r="A253" s="214"/>
      <c r="B253" s="62" t="s">
        <v>204</v>
      </c>
      <c r="C253" s="18" t="s">
        <v>39</v>
      </c>
      <c r="D253" s="18" t="s">
        <v>215</v>
      </c>
      <c r="E253" s="18" t="s">
        <v>124</v>
      </c>
      <c r="F253" s="18" t="s">
        <v>206</v>
      </c>
      <c r="G253" s="19"/>
      <c r="H253" s="25"/>
      <c r="I253" s="44">
        <f>I254</f>
        <v>20660.4</v>
      </c>
    </row>
    <row r="254" spans="1:9" s="1" customFormat="1" ht="18.75" customHeight="1">
      <c r="A254" s="214"/>
      <c r="B254" s="154" t="s">
        <v>273</v>
      </c>
      <c r="C254" s="144" t="s">
        <v>39</v>
      </c>
      <c r="D254" s="144" t="s">
        <v>215</v>
      </c>
      <c r="E254" s="144" t="s">
        <v>124</v>
      </c>
      <c r="F254" s="144" t="s">
        <v>335</v>
      </c>
      <c r="G254" s="150"/>
      <c r="H254" s="151"/>
      <c r="I254" s="153">
        <f>I255+I259+I261+I263</f>
        <v>20660.4</v>
      </c>
    </row>
    <row r="255" spans="1:9" s="1" customFormat="1" ht="31.5">
      <c r="A255" s="214"/>
      <c r="B255" s="62" t="s">
        <v>205</v>
      </c>
      <c r="C255" s="18" t="s">
        <v>39</v>
      </c>
      <c r="D255" s="18" t="s">
        <v>215</v>
      </c>
      <c r="E255" s="18" t="s">
        <v>124</v>
      </c>
      <c r="F255" s="18" t="s">
        <v>304</v>
      </c>
      <c r="G255" s="19"/>
      <c r="H255" s="25"/>
      <c r="I255" s="44">
        <f>SUM(I256:I258)</f>
        <v>5053.4</v>
      </c>
    </row>
    <row r="256" spans="1:9" s="1" customFormat="1" ht="15.75">
      <c r="A256" s="214"/>
      <c r="B256" s="55" t="s">
        <v>96</v>
      </c>
      <c r="C256" s="30" t="s">
        <v>39</v>
      </c>
      <c r="D256" s="30" t="s">
        <v>215</v>
      </c>
      <c r="E256" s="30" t="s">
        <v>124</v>
      </c>
      <c r="F256" s="30" t="s">
        <v>303</v>
      </c>
      <c r="G256" s="30" t="s">
        <v>86</v>
      </c>
      <c r="H256" s="30" t="s">
        <v>40</v>
      </c>
      <c r="I256" s="68">
        <f>3906+9.2</f>
        <v>3915.2</v>
      </c>
    </row>
    <row r="257" spans="1:9" s="1" customFormat="1" ht="31.5">
      <c r="A257" s="214"/>
      <c r="B257" s="123" t="s">
        <v>98</v>
      </c>
      <c r="C257" s="24" t="s">
        <v>39</v>
      </c>
      <c r="D257" s="24" t="s">
        <v>215</v>
      </c>
      <c r="E257" s="24" t="s">
        <v>124</v>
      </c>
      <c r="F257" s="24" t="s">
        <v>303</v>
      </c>
      <c r="G257" s="24" t="s">
        <v>88</v>
      </c>
      <c r="H257" s="24" t="s">
        <v>40</v>
      </c>
      <c r="I257" s="114">
        <v>1123.2</v>
      </c>
    </row>
    <row r="258" spans="1:9" s="1" customFormat="1" ht="15.75">
      <c r="A258" s="214"/>
      <c r="B258" s="57" t="s">
        <v>103</v>
      </c>
      <c r="C258" s="17" t="s">
        <v>39</v>
      </c>
      <c r="D258" s="17" t="s">
        <v>215</v>
      </c>
      <c r="E258" s="17" t="s">
        <v>124</v>
      </c>
      <c r="F258" s="17" t="s">
        <v>303</v>
      </c>
      <c r="G258" s="17" t="s">
        <v>91</v>
      </c>
      <c r="H258" s="17" t="s">
        <v>40</v>
      </c>
      <c r="I258" s="46">
        <v>15</v>
      </c>
    </row>
    <row r="259" spans="1:9" s="1" customFormat="1" ht="31.5">
      <c r="A259" s="214"/>
      <c r="B259" s="64" t="s">
        <v>207</v>
      </c>
      <c r="C259" s="29" t="s">
        <v>39</v>
      </c>
      <c r="D259" s="29" t="s">
        <v>215</v>
      </c>
      <c r="E259" s="29" t="s">
        <v>124</v>
      </c>
      <c r="F259" s="29" t="s">
        <v>305</v>
      </c>
      <c r="G259" s="32"/>
      <c r="H259" s="30"/>
      <c r="I259" s="43">
        <f>I260</f>
        <v>12380</v>
      </c>
    </row>
    <row r="260" spans="1:9" s="1" customFormat="1" ht="15.75">
      <c r="A260" s="214"/>
      <c r="B260" s="57" t="s">
        <v>102</v>
      </c>
      <c r="C260" s="17" t="s">
        <v>39</v>
      </c>
      <c r="D260" s="17" t="s">
        <v>215</v>
      </c>
      <c r="E260" s="17" t="s">
        <v>124</v>
      </c>
      <c r="F260" s="17" t="s">
        <v>305</v>
      </c>
      <c r="G260" s="17" t="s">
        <v>93</v>
      </c>
      <c r="H260" s="17" t="s">
        <v>40</v>
      </c>
      <c r="I260" s="46">
        <f>12380</f>
        <v>12380</v>
      </c>
    </row>
    <row r="261" spans="1:9" s="1" customFormat="1" ht="31.5">
      <c r="A261" s="214"/>
      <c r="B261" s="64" t="s">
        <v>208</v>
      </c>
      <c r="C261" s="29" t="s">
        <v>39</v>
      </c>
      <c r="D261" s="29" t="s">
        <v>215</v>
      </c>
      <c r="E261" s="29" t="s">
        <v>124</v>
      </c>
      <c r="F261" s="29" t="s">
        <v>306</v>
      </c>
      <c r="G261" s="32"/>
      <c r="H261" s="30"/>
      <c r="I261" s="43">
        <f>I262</f>
        <v>127</v>
      </c>
    </row>
    <row r="262" spans="1:9" s="1" customFormat="1" ht="15.75">
      <c r="A262" s="214"/>
      <c r="B262" s="57" t="s">
        <v>102</v>
      </c>
      <c r="C262" s="17" t="s">
        <v>39</v>
      </c>
      <c r="D262" s="17" t="s">
        <v>215</v>
      </c>
      <c r="E262" s="17" t="s">
        <v>124</v>
      </c>
      <c r="F262" s="17" t="s">
        <v>306</v>
      </c>
      <c r="G262" s="17" t="s">
        <v>93</v>
      </c>
      <c r="H262" s="17" t="s">
        <v>40</v>
      </c>
      <c r="I262" s="46">
        <v>127</v>
      </c>
    </row>
    <row r="263" spans="1:10" s="1" customFormat="1" ht="31.5">
      <c r="A263" s="214"/>
      <c r="B263" s="208" t="s">
        <v>354</v>
      </c>
      <c r="C263" s="29" t="s">
        <v>39</v>
      </c>
      <c r="D263" s="29" t="s">
        <v>215</v>
      </c>
      <c r="E263" s="29" t="s">
        <v>124</v>
      </c>
      <c r="F263" s="29" t="s">
        <v>355</v>
      </c>
      <c r="G263" s="32"/>
      <c r="H263" s="30"/>
      <c r="I263" s="43">
        <f>I264+I265</f>
        <v>3100</v>
      </c>
      <c r="J263" s="207"/>
    </row>
    <row r="264" spans="1:9" s="1" customFormat="1" ht="15.75">
      <c r="A264" s="214"/>
      <c r="B264" s="55" t="s">
        <v>96</v>
      </c>
      <c r="C264" s="30" t="s">
        <v>39</v>
      </c>
      <c r="D264" s="30" t="s">
        <v>215</v>
      </c>
      <c r="E264" s="30" t="s">
        <v>124</v>
      </c>
      <c r="F264" s="30" t="s">
        <v>355</v>
      </c>
      <c r="G264" s="30" t="s">
        <v>86</v>
      </c>
      <c r="H264" s="30" t="s">
        <v>352</v>
      </c>
      <c r="I264" s="68">
        <v>1085</v>
      </c>
    </row>
    <row r="265" spans="1:9" s="1" customFormat="1" ht="15.75">
      <c r="A265" s="214"/>
      <c r="B265" s="107" t="s">
        <v>353</v>
      </c>
      <c r="C265" s="17" t="s">
        <v>39</v>
      </c>
      <c r="D265" s="17" t="s">
        <v>215</v>
      </c>
      <c r="E265" s="17" t="s">
        <v>124</v>
      </c>
      <c r="F265" s="17" t="s">
        <v>355</v>
      </c>
      <c r="G265" s="17" t="s">
        <v>93</v>
      </c>
      <c r="H265" s="17" t="s">
        <v>352</v>
      </c>
      <c r="I265" s="46">
        <v>2015</v>
      </c>
    </row>
    <row r="266" spans="1:9" s="1" customFormat="1" ht="47.25">
      <c r="A266" s="214"/>
      <c r="B266" s="64" t="s">
        <v>112</v>
      </c>
      <c r="C266" s="18" t="s">
        <v>39</v>
      </c>
      <c r="D266" s="18" t="s">
        <v>215</v>
      </c>
      <c r="E266" s="18" t="s">
        <v>124</v>
      </c>
      <c r="F266" s="18" t="s">
        <v>144</v>
      </c>
      <c r="G266" s="19"/>
      <c r="H266" s="19"/>
      <c r="I266" s="44">
        <f>I267+I272</f>
        <v>668</v>
      </c>
    </row>
    <row r="267" spans="1:9" s="1" customFormat="1" ht="78.75">
      <c r="A267" s="214"/>
      <c r="B267" s="62" t="s">
        <v>146</v>
      </c>
      <c r="C267" s="18" t="s">
        <v>39</v>
      </c>
      <c r="D267" s="18" t="s">
        <v>215</v>
      </c>
      <c r="E267" s="18" t="s">
        <v>124</v>
      </c>
      <c r="F267" s="18" t="s">
        <v>209</v>
      </c>
      <c r="G267" s="19"/>
      <c r="H267" s="19"/>
      <c r="I267" s="44">
        <f>I269</f>
        <v>123</v>
      </c>
    </row>
    <row r="268" spans="1:9" s="1" customFormat="1" ht="47.25">
      <c r="A268" s="214"/>
      <c r="B268" s="154" t="s">
        <v>265</v>
      </c>
      <c r="C268" s="146" t="s">
        <v>39</v>
      </c>
      <c r="D268" s="146" t="s">
        <v>215</v>
      </c>
      <c r="E268" s="146" t="s">
        <v>124</v>
      </c>
      <c r="F268" s="146" t="s">
        <v>257</v>
      </c>
      <c r="G268" s="147"/>
      <c r="H268" s="147"/>
      <c r="I268" s="155">
        <f>I269</f>
        <v>123</v>
      </c>
    </row>
    <row r="269" spans="1:9" s="1" customFormat="1" ht="31.5">
      <c r="A269" s="214"/>
      <c r="B269" s="64" t="s">
        <v>147</v>
      </c>
      <c r="C269" s="29" t="s">
        <v>39</v>
      </c>
      <c r="D269" s="29" t="s">
        <v>215</v>
      </c>
      <c r="E269" s="29" t="s">
        <v>124</v>
      </c>
      <c r="F269" s="29" t="s">
        <v>258</v>
      </c>
      <c r="G269" s="32"/>
      <c r="H269" s="32"/>
      <c r="I269" s="43">
        <f>SUM(I270:I271)</f>
        <v>123</v>
      </c>
    </row>
    <row r="270" spans="1:9" s="1" customFormat="1" ht="31.5">
      <c r="A270" s="214"/>
      <c r="B270" s="55" t="s">
        <v>98</v>
      </c>
      <c r="C270" s="21" t="s">
        <v>39</v>
      </c>
      <c r="D270" s="21" t="s">
        <v>215</v>
      </c>
      <c r="E270" s="21" t="s">
        <v>124</v>
      </c>
      <c r="F270" s="21" t="s">
        <v>258</v>
      </c>
      <c r="G270" s="21" t="s">
        <v>88</v>
      </c>
      <c r="H270" s="21" t="s">
        <v>40</v>
      </c>
      <c r="I270" s="56">
        <v>15</v>
      </c>
    </row>
    <row r="271" spans="1:9" s="1" customFormat="1" ht="15.75">
      <c r="A271" s="214"/>
      <c r="B271" s="57" t="s">
        <v>102</v>
      </c>
      <c r="C271" s="17" t="s">
        <v>39</v>
      </c>
      <c r="D271" s="17" t="s">
        <v>215</v>
      </c>
      <c r="E271" s="17" t="s">
        <v>124</v>
      </c>
      <c r="F271" s="17" t="s">
        <v>258</v>
      </c>
      <c r="G271" s="17" t="s">
        <v>93</v>
      </c>
      <c r="H271" s="17" t="s">
        <v>40</v>
      </c>
      <c r="I271" s="75">
        <v>108</v>
      </c>
    </row>
    <row r="272" spans="1:9" s="1" customFormat="1" ht="47.25">
      <c r="A272" s="214"/>
      <c r="B272" s="62" t="s">
        <v>169</v>
      </c>
      <c r="C272" s="18" t="s">
        <v>39</v>
      </c>
      <c r="D272" s="18" t="s">
        <v>215</v>
      </c>
      <c r="E272" s="18" t="s">
        <v>124</v>
      </c>
      <c r="F272" s="18" t="s">
        <v>152</v>
      </c>
      <c r="G272" s="19"/>
      <c r="H272" s="19"/>
      <c r="I272" s="44">
        <f>I273</f>
        <v>545</v>
      </c>
    </row>
    <row r="273" spans="1:9" s="1" customFormat="1" ht="31.5">
      <c r="A273" s="214"/>
      <c r="B273" s="154" t="s">
        <v>266</v>
      </c>
      <c r="C273" s="146" t="s">
        <v>39</v>
      </c>
      <c r="D273" s="146" t="s">
        <v>215</v>
      </c>
      <c r="E273" s="146" t="s">
        <v>124</v>
      </c>
      <c r="F273" s="146" t="s">
        <v>276</v>
      </c>
      <c r="G273" s="147"/>
      <c r="H273" s="147"/>
      <c r="I273" s="155">
        <f>I274+I277</f>
        <v>545</v>
      </c>
    </row>
    <row r="274" spans="1:9" s="1" customFormat="1" ht="31.5">
      <c r="A274" s="214"/>
      <c r="B274" s="64" t="s">
        <v>153</v>
      </c>
      <c r="C274" s="29" t="s">
        <v>39</v>
      </c>
      <c r="D274" s="29" t="s">
        <v>215</v>
      </c>
      <c r="E274" s="29" t="s">
        <v>124</v>
      </c>
      <c r="F274" s="29" t="s">
        <v>277</v>
      </c>
      <c r="G274" s="32"/>
      <c r="H274" s="32"/>
      <c r="I274" s="43">
        <f>SUM(I275:I276)</f>
        <v>450</v>
      </c>
    </row>
    <row r="275" spans="1:9" s="1" customFormat="1" ht="31.5">
      <c r="A275" s="214"/>
      <c r="B275" s="55" t="s">
        <v>98</v>
      </c>
      <c r="C275" s="21" t="s">
        <v>39</v>
      </c>
      <c r="D275" s="21" t="s">
        <v>215</v>
      </c>
      <c r="E275" s="21" t="s">
        <v>124</v>
      </c>
      <c r="F275" s="21" t="s">
        <v>277</v>
      </c>
      <c r="G275" s="21" t="s">
        <v>88</v>
      </c>
      <c r="H275" s="21" t="s">
        <v>40</v>
      </c>
      <c r="I275" s="56">
        <v>120</v>
      </c>
    </row>
    <row r="276" spans="1:9" s="1" customFormat="1" ht="15.75">
      <c r="A276" s="214"/>
      <c r="B276" s="57" t="s">
        <v>102</v>
      </c>
      <c r="C276" s="17" t="s">
        <v>39</v>
      </c>
      <c r="D276" s="17" t="s">
        <v>215</v>
      </c>
      <c r="E276" s="17" t="s">
        <v>124</v>
      </c>
      <c r="F276" s="17" t="s">
        <v>277</v>
      </c>
      <c r="G276" s="17" t="s">
        <v>93</v>
      </c>
      <c r="H276" s="17" t="s">
        <v>40</v>
      </c>
      <c r="I276" s="75">
        <v>330</v>
      </c>
    </row>
    <row r="277" spans="1:9" s="1" customFormat="1" ht="15.75">
      <c r="A277" s="214"/>
      <c r="B277" s="64" t="s">
        <v>154</v>
      </c>
      <c r="C277" s="29" t="s">
        <v>39</v>
      </c>
      <c r="D277" s="29" t="s">
        <v>215</v>
      </c>
      <c r="E277" s="29" t="s">
        <v>124</v>
      </c>
      <c r="F277" s="29" t="s">
        <v>278</v>
      </c>
      <c r="G277" s="32"/>
      <c r="H277" s="32"/>
      <c r="I277" s="43">
        <f>SUM(I278:I279)</f>
        <v>95</v>
      </c>
    </row>
    <row r="278" spans="1:9" s="1" customFormat="1" ht="31.5">
      <c r="A278" s="214"/>
      <c r="B278" s="55" t="s">
        <v>98</v>
      </c>
      <c r="C278" s="21" t="s">
        <v>39</v>
      </c>
      <c r="D278" s="21" t="s">
        <v>215</v>
      </c>
      <c r="E278" s="21" t="s">
        <v>124</v>
      </c>
      <c r="F278" s="21" t="s">
        <v>278</v>
      </c>
      <c r="G278" s="21" t="s">
        <v>88</v>
      </c>
      <c r="H278" s="21" t="s">
        <v>40</v>
      </c>
      <c r="I278" s="56">
        <v>15</v>
      </c>
    </row>
    <row r="279" spans="1:9" s="1" customFormat="1" ht="16.5" thickBot="1">
      <c r="A279" s="214"/>
      <c r="B279" s="57" t="s">
        <v>102</v>
      </c>
      <c r="C279" s="17" t="s">
        <v>39</v>
      </c>
      <c r="D279" s="17" t="s">
        <v>215</v>
      </c>
      <c r="E279" s="17" t="s">
        <v>124</v>
      </c>
      <c r="F279" s="17" t="s">
        <v>278</v>
      </c>
      <c r="G279" s="17" t="s">
        <v>93</v>
      </c>
      <c r="H279" s="17" t="s">
        <v>40</v>
      </c>
      <c r="I279" s="75">
        <v>80</v>
      </c>
    </row>
    <row r="280" spans="1:9" s="1" customFormat="1" ht="16.5" thickBot="1">
      <c r="A280" s="214"/>
      <c r="B280" s="70" t="s">
        <v>52</v>
      </c>
      <c r="C280" s="10" t="s">
        <v>39</v>
      </c>
      <c r="D280" s="10" t="s">
        <v>215</v>
      </c>
      <c r="E280" s="10" t="s">
        <v>115</v>
      </c>
      <c r="F280" s="10"/>
      <c r="G280" s="11"/>
      <c r="H280" s="26"/>
      <c r="I280" s="50">
        <f>I281</f>
        <v>920</v>
      </c>
    </row>
    <row r="281" spans="1:9" s="1" customFormat="1" ht="31.5">
      <c r="A281" s="214"/>
      <c r="B281" s="94" t="s">
        <v>104</v>
      </c>
      <c r="C281" s="12" t="s">
        <v>39</v>
      </c>
      <c r="D281" s="12" t="s">
        <v>215</v>
      </c>
      <c r="E281" s="12" t="s">
        <v>115</v>
      </c>
      <c r="F281" s="12" t="s">
        <v>202</v>
      </c>
      <c r="G281" s="13"/>
      <c r="H281" s="20"/>
      <c r="I281" s="41">
        <f>I282</f>
        <v>920</v>
      </c>
    </row>
    <row r="282" spans="1:9" s="1" customFormat="1" ht="15.75">
      <c r="A282" s="214"/>
      <c r="B282" s="94" t="s">
        <v>210</v>
      </c>
      <c r="C282" s="12" t="s">
        <v>39</v>
      </c>
      <c r="D282" s="12" t="s">
        <v>215</v>
      </c>
      <c r="E282" s="12" t="s">
        <v>115</v>
      </c>
      <c r="F282" s="12" t="s">
        <v>214</v>
      </c>
      <c r="G282" s="13"/>
      <c r="H282" s="20"/>
      <c r="I282" s="41">
        <f>I283</f>
        <v>920</v>
      </c>
    </row>
    <row r="283" spans="1:9" s="1" customFormat="1" ht="31.5">
      <c r="A283" s="214"/>
      <c r="B283" s="154" t="s">
        <v>272</v>
      </c>
      <c r="C283" s="156" t="s">
        <v>39</v>
      </c>
      <c r="D283" s="156" t="s">
        <v>215</v>
      </c>
      <c r="E283" s="156" t="s">
        <v>115</v>
      </c>
      <c r="F283" s="156" t="s">
        <v>317</v>
      </c>
      <c r="G283" s="157"/>
      <c r="H283" s="148"/>
      <c r="I283" s="158">
        <f>I284+I286</f>
        <v>920</v>
      </c>
    </row>
    <row r="284" spans="1:9" s="1" customFormat="1" ht="31.5">
      <c r="A284" s="214"/>
      <c r="B284" s="64" t="s">
        <v>211</v>
      </c>
      <c r="C284" s="29" t="s">
        <v>39</v>
      </c>
      <c r="D284" s="29" t="s">
        <v>215</v>
      </c>
      <c r="E284" s="29" t="s">
        <v>115</v>
      </c>
      <c r="F284" s="29" t="s">
        <v>318</v>
      </c>
      <c r="G284" s="32"/>
      <c r="H284" s="30"/>
      <c r="I284" s="43">
        <f>I285</f>
        <v>110</v>
      </c>
    </row>
    <row r="285" spans="1:9" s="1" customFormat="1" ht="31.5">
      <c r="A285" s="214"/>
      <c r="B285" s="57" t="s">
        <v>98</v>
      </c>
      <c r="C285" s="17" t="s">
        <v>41</v>
      </c>
      <c r="D285" s="17" t="s">
        <v>215</v>
      </c>
      <c r="E285" s="17" t="s">
        <v>115</v>
      </c>
      <c r="F285" s="17" t="s">
        <v>318</v>
      </c>
      <c r="G285" s="17" t="s">
        <v>88</v>
      </c>
      <c r="H285" s="17" t="s">
        <v>40</v>
      </c>
      <c r="I285" s="46">
        <v>110</v>
      </c>
    </row>
    <row r="286" spans="1:9" s="1" customFormat="1" ht="15.75">
      <c r="A286" s="214"/>
      <c r="B286" s="64" t="s">
        <v>212</v>
      </c>
      <c r="C286" s="29" t="s">
        <v>39</v>
      </c>
      <c r="D286" s="29" t="s">
        <v>215</v>
      </c>
      <c r="E286" s="29" t="s">
        <v>115</v>
      </c>
      <c r="F286" s="29" t="s">
        <v>319</v>
      </c>
      <c r="G286" s="32"/>
      <c r="H286" s="30"/>
      <c r="I286" s="43">
        <f>I287</f>
        <v>810</v>
      </c>
    </row>
    <row r="287" spans="1:9" s="1" customFormat="1" ht="21.75" customHeight="1" thickBot="1">
      <c r="A287" s="214"/>
      <c r="B287" s="57" t="s">
        <v>102</v>
      </c>
      <c r="C287" s="17" t="s">
        <v>41</v>
      </c>
      <c r="D287" s="17" t="s">
        <v>215</v>
      </c>
      <c r="E287" s="17" t="s">
        <v>115</v>
      </c>
      <c r="F287" s="17" t="s">
        <v>319</v>
      </c>
      <c r="G287" s="17" t="s">
        <v>93</v>
      </c>
      <c r="H287" s="17" t="s">
        <v>40</v>
      </c>
      <c r="I287" s="46">
        <v>810</v>
      </c>
    </row>
    <row r="288" spans="1:9" s="1" customFormat="1" ht="23.25" customHeight="1" thickBot="1">
      <c r="A288" s="214"/>
      <c r="B288" s="125" t="s">
        <v>26</v>
      </c>
      <c r="C288" s="71" t="s">
        <v>39</v>
      </c>
      <c r="D288" s="71" t="s">
        <v>167</v>
      </c>
      <c r="E288" s="71"/>
      <c r="F288" s="71"/>
      <c r="G288" s="72"/>
      <c r="H288" s="73"/>
      <c r="I288" s="80">
        <f>I289+I295</f>
        <v>7476.7</v>
      </c>
    </row>
    <row r="289" spans="1:9" s="1" customFormat="1" ht="16.5" thickTop="1">
      <c r="A289" s="214"/>
      <c r="B289" s="94" t="s">
        <v>27</v>
      </c>
      <c r="C289" s="12" t="s">
        <v>39</v>
      </c>
      <c r="D289" s="12" t="s">
        <v>167</v>
      </c>
      <c r="E289" s="12" t="s">
        <v>124</v>
      </c>
      <c r="F289" s="12"/>
      <c r="G289" s="13"/>
      <c r="H289" s="20"/>
      <c r="I289" s="47">
        <f>I290</f>
        <v>1283.5</v>
      </c>
    </row>
    <row r="290" spans="1:9" s="1" customFormat="1" ht="15.75">
      <c r="A290" s="214"/>
      <c r="B290" s="62" t="s">
        <v>83</v>
      </c>
      <c r="C290" s="18" t="s">
        <v>39</v>
      </c>
      <c r="D290" s="18" t="s">
        <v>167</v>
      </c>
      <c r="E290" s="18" t="s">
        <v>124</v>
      </c>
      <c r="F290" s="18" t="s">
        <v>133</v>
      </c>
      <c r="G290" s="25"/>
      <c r="H290" s="25"/>
      <c r="I290" s="45">
        <f>I291</f>
        <v>1283.5</v>
      </c>
    </row>
    <row r="291" spans="1:9" s="1" customFormat="1" ht="15.75">
      <c r="A291" s="66"/>
      <c r="B291" s="64" t="s">
        <v>84</v>
      </c>
      <c r="C291" s="18" t="s">
        <v>39</v>
      </c>
      <c r="D291" s="29" t="s">
        <v>167</v>
      </c>
      <c r="E291" s="29" t="s">
        <v>124</v>
      </c>
      <c r="F291" s="29" t="s">
        <v>134</v>
      </c>
      <c r="G291" s="32"/>
      <c r="H291" s="32"/>
      <c r="I291" s="43">
        <f>I292</f>
        <v>1283.5</v>
      </c>
    </row>
    <row r="292" spans="1:9" s="1" customFormat="1" ht="15.75">
      <c r="A292" s="66"/>
      <c r="B292" s="64" t="s">
        <v>84</v>
      </c>
      <c r="C292" s="18" t="s">
        <v>39</v>
      </c>
      <c r="D292" s="29" t="s">
        <v>167</v>
      </c>
      <c r="E292" s="29" t="s">
        <v>124</v>
      </c>
      <c r="F292" s="29" t="s">
        <v>135</v>
      </c>
      <c r="G292" s="32"/>
      <c r="H292" s="32"/>
      <c r="I292" s="43">
        <f>I293</f>
        <v>1283.5</v>
      </c>
    </row>
    <row r="293" spans="1:10" s="1" customFormat="1" ht="18">
      <c r="A293" s="66"/>
      <c r="B293" s="67" t="s">
        <v>367</v>
      </c>
      <c r="C293" s="22" t="s">
        <v>39</v>
      </c>
      <c r="D293" s="31" t="s">
        <v>167</v>
      </c>
      <c r="E293" s="31" t="s">
        <v>124</v>
      </c>
      <c r="F293" s="31" t="s">
        <v>216</v>
      </c>
      <c r="G293" s="22"/>
      <c r="H293" s="22"/>
      <c r="I293" s="69">
        <f>I294</f>
        <v>1283.5</v>
      </c>
      <c r="J293" s="172"/>
    </row>
    <row r="294" spans="1:10" s="1" customFormat="1" ht="31.5">
      <c r="A294" s="66"/>
      <c r="B294" s="57" t="s">
        <v>100</v>
      </c>
      <c r="C294" s="17" t="s">
        <v>39</v>
      </c>
      <c r="D294" s="17" t="s">
        <v>167</v>
      </c>
      <c r="E294" s="17" t="s">
        <v>124</v>
      </c>
      <c r="F294" s="17" t="s">
        <v>216</v>
      </c>
      <c r="G294" s="17" t="s">
        <v>94</v>
      </c>
      <c r="H294" s="17" t="s">
        <v>40</v>
      </c>
      <c r="I294" s="92">
        <v>1283.5</v>
      </c>
      <c r="J294" s="172"/>
    </row>
    <row r="295" spans="1:10" s="1" customFormat="1" ht="18">
      <c r="A295" s="66"/>
      <c r="B295" s="94" t="s">
        <v>28</v>
      </c>
      <c r="C295" s="18" t="s">
        <v>39</v>
      </c>
      <c r="D295" s="12" t="s">
        <v>167</v>
      </c>
      <c r="E295" s="12" t="s">
        <v>150</v>
      </c>
      <c r="F295" s="12"/>
      <c r="G295" s="13"/>
      <c r="H295" s="20"/>
      <c r="I295" s="47">
        <f>I296</f>
        <v>6193.2</v>
      </c>
      <c r="J295" s="172"/>
    </row>
    <row r="296" spans="1:9" s="1" customFormat="1" ht="15.75">
      <c r="A296" s="66"/>
      <c r="B296" s="62" t="s">
        <v>83</v>
      </c>
      <c r="C296" s="18" t="s">
        <v>39</v>
      </c>
      <c r="D296" s="18" t="s">
        <v>167</v>
      </c>
      <c r="E296" s="18" t="s">
        <v>150</v>
      </c>
      <c r="F296" s="18" t="s">
        <v>133</v>
      </c>
      <c r="G296" s="25"/>
      <c r="H296" s="25"/>
      <c r="I296" s="45">
        <f>I297</f>
        <v>6193.2</v>
      </c>
    </row>
    <row r="297" spans="1:9" s="1" customFormat="1" ht="15.75">
      <c r="A297" s="66"/>
      <c r="B297" s="64" t="s">
        <v>84</v>
      </c>
      <c r="C297" s="27" t="s">
        <v>39</v>
      </c>
      <c r="D297" s="29" t="s">
        <v>167</v>
      </c>
      <c r="E297" s="29" t="s">
        <v>150</v>
      </c>
      <c r="F297" s="29" t="s">
        <v>134</v>
      </c>
      <c r="G297" s="32"/>
      <c r="H297" s="32"/>
      <c r="I297" s="43">
        <f>I298</f>
        <v>6193.2</v>
      </c>
    </row>
    <row r="298" spans="1:9" s="1" customFormat="1" ht="15.75">
      <c r="A298" s="66"/>
      <c r="B298" s="64" t="s">
        <v>84</v>
      </c>
      <c r="C298" s="18" t="s">
        <v>39</v>
      </c>
      <c r="D298" s="29" t="s">
        <v>167</v>
      </c>
      <c r="E298" s="29" t="s">
        <v>150</v>
      </c>
      <c r="F298" s="29" t="s">
        <v>135</v>
      </c>
      <c r="G298" s="32"/>
      <c r="H298" s="32"/>
      <c r="I298" s="43">
        <f>I299+I301</f>
        <v>6193.2</v>
      </c>
    </row>
    <row r="299" spans="1:10" s="1" customFormat="1" ht="48" customHeight="1">
      <c r="A299" s="66"/>
      <c r="B299" s="64" t="s">
        <v>109</v>
      </c>
      <c r="C299" s="22" t="s">
        <v>39</v>
      </c>
      <c r="D299" s="31" t="s">
        <v>167</v>
      </c>
      <c r="E299" s="31" t="s">
        <v>150</v>
      </c>
      <c r="F299" s="31" t="s">
        <v>218</v>
      </c>
      <c r="G299" s="22"/>
      <c r="H299" s="22"/>
      <c r="I299" s="69">
        <f>I300</f>
        <v>50</v>
      </c>
      <c r="J299" s="172"/>
    </row>
    <row r="300" spans="1:9" s="1" customFormat="1" ht="15.75">
      <c r="A300" s="66"/>
      <c r="B300" s="101" t="s">
        <v>99</v>
      </c>
      <c r="C300" s="24" t="s">
        <v>39</v>
      </c>
      <c r="D300" s="24" t="s">
        <v>167</v>
      </c>
      <c r="E300" s="24" t="s">
        <v>150</v>
      </c>
      <c r="F300" s="24" t="s">
        <v>218</v>
      </c>
      <c r="G300" s="24" t="s">
        <v>95</v>
      </c>
      <c r="H300" s="24" t="s">
        <v>40</v>
      </c>
      <c r="I300" s="102">
        <v>50</v>
      </c>
    </row>
    <row r="301" spans="1:10" s="1" customFormat="1" ht="30.75" customHeight="1">
      <c r="A301" s="66"/>
      <c r="B301" s="67" t="s">
        <v>217</v>
      </c>
      <c r="C301" s="22" t="s">
        <v>39</v>
      </c>
      <c r="D301" s="31" t="s">
        <v>167</v>
      </c>
      <c r="E301" s="31" t="s">
        <v>150</v>
      </c>
      <c r="F301" s="31" t="s">
        <v>219</v>
      </c>
      <c r="G301" s="22"/>
      <c r="H301" s="22"/>
      <c r="I301" s="69">
        <f>I302</f>
        <v>6143.2</v>
      </c>
      <c r="J301" s="138"/>
    </row>
    <row r="302" spans="1:10" s="1" customFormat="1" ht="16.5" thickBot="1">
      <c r="A302" s="33"/>
      <c r="B302" s="57" t="s">
        <v>99</v>
      </c>
      <c r="C302" s="17" t="s">
        <v>39</v>
      </c>
      <c r="D302" s="17" t="s">
        <v>167</v>
      </c>
      <c r="E302" s="17" t="s">
        <v>150</v>
      </c>
      <c r="F302" s="17" t="s">
        <v>219</v>
      </c>
      <c r="G302" s="17" t="s">
        <v>95</v>
      </c>
      <c r="H302" s="17" t="s">
        <v>40</v>
      </c>
      <c r="I302" s="92">
        <v>6143.2</v>
      </c>
      <c r="J302" s="207"/>
    </row>
    <row r="303" spans="1:9" s="1" customFormat="1" ht="17.25" thickBot="1" thickTop="1">
      <c r="A303" s="33"/>
      <c r="B303" s="81" t="s">
        <v>25</v>
      </c>
      <c r="C303" s="82" t="s">
        <v>41</v>
      </c>
      <c r="D303" s="82" t="s">
        <v>143</v>
      </c>
      <c r="E303" s="82"/>
      <c r="F303" s="82"/>
      <c r="G303" s="83"/>
      <c r="H303" s="83"/>
      <c r="I303" s="84">
        <f>I304+I310</f>
        <v>3447.5</v>
      </c>
    </row>
    <row r="304" spans="1:9" s="1" customFormat="1" ht="15.75">
      <c r="A304" s="33"/>
      <c r="B304" s="96" t="s">
        <v>54</v>
      </c>
      <c r="C304" s="27" t="s">
        <v>41</v>
      </c>
      <c r="D304" s="27" t="s">
        <v>143</v>
      </c>
      <c r="E304" s="27" t="s">
        <v>149</v>
      </c>
      <c r="F304" s="27"/>
      <c r="G304" s="28"/>
      <c r="H304" s="28"/>
      <c r="I304" s="42">
        <f>I305</f>
        <v>500</v>
      </c>
    </row>
    <row r="305" spans="1:9" s="1" customFormat="1" ht="31.5">
      <c r="A305" s="33"/>
      <c r="B305" s="62" t="s">
        <v>104</v>
      </c>
      <c r="C305" s="18" t="s">
        <v>39</v>
      </c>
      <c r="D305" s="18" t="s">
        <v>143</v>
      </c>
      <c r="E305" s="18" t="s">
        <v>149</v>
      </c>
      <c r="F305" s="18" t="s">
        <v>202</v>
      </c>
      <c r="G305" s="19"/>
      <c r="H305" s="19"/>
      <c r="I305" s="45">
        <f>I306</f>
        <v>500</v>
      </c>
    </row>
    <row r="306" spans="1:9" s="1" customFormat="1" ht="31.5">
      <c r="A306" s="33"/>
      <c r="B306" s="62" t="s">
        <v>220</v>
      </c>
      <c r="C306" s="18" t="s">
        <v>39</v>
      </c>
      <c r="D306" s="18" t="s">
        <v>143</v>
      </c>
      <c r="E306" s="18" t="s">
        <v>149</v>
      </c>
      <c r="F306" s="18" t="s">
        <v>236</v>
      </c>
      <c r="G306" s="19"/>
      <c r="H306" s="25"/>
      <c r="I306" s="44">
        <f>I307</f>
        <v>500</v>
      </c>
    </row>
    <row r="307" spans="1:9" s="1" customFormat="1" ht="31.5">
      <c r="A307" s="33"/>
      <c r="B307" s="149" t="s">
        <v>262</v>
      </c>
      <c r="C307" s="144" t="s">
        <v>39</v>
      </c>
      <c r="D307" s="144" t="s">
        <v>143</v>
      </c>
      <c r="E307" s="144" t="s">
        <v>149</v>
      </c>
      <c r="F307" s="144" t="s">
        <v>337</v>
      </c>
      <c r="G307" s="150"/>
      <c r="H307" s="151"/>
      <c r="I307" s="153">
        <f>I308</f>
        <v>500</v>
      </c>
    </row>
    <row r="308" spans="1:9" s="1" customFormat="1" ht="15.75">
      <c r="A308" s="33"/>
      <c r="B308" s="96" t="s">
        <v>212</v>
      </c>
      <c r="C308" s="27" t="s">
        <v>39</v>
      </c>
      <c r="D308" s="27" t="s">
        <v>143</v>
      </c>
      <c r="E308" s="27" t="s">
        <v>149</v>
      </c>
      <c r="F308" s="27" t="s">
        <v>263</v>
      </c>
      <c r="G308" s="28"/>
      <c r="H308" s="28"/>
      <c r="I308" s="42">
        <f>I309</f>
        <v>500</v>
      </c>
    </row>
    <row r="309" spans="1:9" s="1" customFormat="1" ht="15.75">
      <c r="A309" s="33"/>
      <c r="B309" s="57" t="s">
        <v>102</v>
      </c>
      <c r="C309" s="17" t="s">
        <v>41</v>
      </c>
      <c r="D309" s="17" t="s">
        <v>143</v>
      </c>
      <c r="E309" s="17" t="s">
        <v>149</v>
      </c>
      <c r="F309" s="17" t="s">
        <v>263</v>
      </c>
      <c r="G309" s="17" t="s">
        <v>93</v>
      </c>
      <c r="H309" s="17" t="s">
        <v>40</v>
      </c>
      <c r="I309" s="75">
        <v>500</v>
      </c>
    </row>
    <row r="310" spans="1:9" s="1" customFormat="1" ht="15.75">
      <c r="A310" s="33"/>
      <c r="B310" s="64" t="s">
        <v>72</v>
      </c>
      <c r="C310" s="18" t="s">
        <v>39</v>
      </c>
      <c r="D310" s="18" t="s">
        <v>143</v>
      </c>
      <c r="E310" s="18" t="s">
        <v>175</v>
      </c>
      <c r="F310" s="18"/>
      <c r="G310" s="19"/>
      <c r="H310" s="19"/>
      <c r="I310" s="45">
        <f>I312</f>
        <v>2947.5</v>
      </c>
    </row>
    <row r="311" spans="1:9" s="1" customFormat="1" ht="31.5">
      <c r="A311" s="33"/>
      <c r="B311" s="62" t="s">
        <v>104</v>
      </c>
      <c r="C311" s="18" t="s">
        <v>39</v>
      </c>
      <c r="D311" s="18" t="s">
        <v>143</v>
      </c>
      <c r="E311" s="18" t="s">
        <v>175</v>
      </c>
      <c r="F311" s="18" t="s">
        <v>202</v>
      </c>
      <c r="G311" s="19"/>
      <c r="H311" s="19"/>
      <c r="I311" s="45">
        <f>I312</f>
        <v>2947.5</v>
      </c>
    </row>
    <row r="312" spans="1:9" s="1" customFormat="1" ht="31.5">
      <c r="A312" s="33"/>
      <c r="B312" s="62" t="s">
        <v>220</v>
      </c>
      <c r="C312" s="18" t="s">
        <v>39</v>
      </c>
      <c r="D312" s="18" t="s">
        <v>143</v>
      </c>
      <c r="E312" s="18" t="s">
        <v>175</v>
      </c>
      <c r="F312" s="18" t="s">
        <v>236</v>
      </c>
      <c r="G312" s="19"/>
      <c r="H312" s="19"/>
      <c r="I312" s="45">
        <f>I313</f>
        <v>2947.5</v>
      </c>
    </row>
    <row r="313" spans="1:9" s="1" customFormat="1" ht="15.75">
      <c r="A313" s="33"/>
      <c r="B313" s="154" t="s">
        <v>259</v>
      </c>
      <c r="C313" s="146" t="s">
        <v>39</v>
      </c>
      <c r="D313" s="146" t="s">
        <v>143</v>
      </c>
      <c r="E313" s="146" t="s">
        <v>175</v>
      </c>
      <c r="F313" s="146" t="s">
        <v>260</v>
      </c>
      <c r="G313" s="147"/>
      <c r="H313" s="147"/>
      <c r="I313" s="155">
        <f>I314</f>
        <v>2947.5</v>
      </c>
    </row>
    <row r="314" spans="1:9" s="1" customFormat="1" ht="15.75">
      <c r="A314" s="33"/>
      <c r="B314" s="162" t="s">
        <v>221</v>
      </c>
      <c r="C314" s="163" t="s">
        <v>39</v>
      </c>
      <c r="D314" s="163" t="s">
        <v>143</v>
      </c>
      <c r="E314" s="163" t="s">
        <v>175</v>
      </c>
      <c r="F314" s="163" t="s">
        <v>261</v>
      </c>
      <c r="G314" s="164"/>
      <c r="H314" s="184"/>
      <c r="I314" s="185">
        <f>I315</f>
        <v>2947.5</v>
      </c>
    </row>
    <row r="315" spans="1:9" s="1" customFormat="1" ht="16.5" thickBot="1">
      <c r="A315" s="33"/>
      <c r="B315" s="139" t="s">
        <v>101</v>
      </c>
      <c r="C315" s="30" t="s">
        <v>41</v>
      </c>
      <c r="D315" s="30" t="s">
        <v>143</v>
      </c>
      <c r="E315" s="30" t="s">
        <v>175</v>
      </c>
      <c r="F315" s="30" t="s">
        <v>261</v>
      </c>
      <c r="G315" s="30" t="s">
        <v>92</v>
      </c>
      <c r="H315" s="30" t="s">
        <v>80</v>
      </c>
      <c r="I315" s="140">
        <v>2947.5</v>
      </c>
    </row>
    <row r="316" spans="1:9" s="1" customFormat="1" ht="17.25" thickBot="1" thickTop="1">
      <c r="A316" s="33"/>
      <c r="B316" s="76" t="s">
        <v>75</v>
      </c>
      <c r="C316" s="34" t="s">
        <v>39</v>
      </c>
      <c r="D316" s="34" t="s">
        <v>174</v>
      </c>
      <c r="E316" s="34"/>
      <c r="F316" s="34"/>
      <c r="G316" s="35"/>
      <c r="H316" s="35"/>
      <c r="I316" s="40">
        <f>I317+I323</f>
        <v>3452</v>
      </c>
    </row>
    <row r="317" spans="1:9" s="1" customFormat="1" ht="16.5" thickTop="1">
      <c r="A317" s="33"/>
      <c r="B317" s="96" t="s">
        <v>51</v>
      </c>
      <c r="C317" s="27" t="s">
        <v>39</v>
      </c>
      <c r="D317" s="27" t="s">
        <v>174</v>
      </c>
      <c r="E317" s="27" t="s">
        <v>149</v>
      </c>
      <c r="F317" s="27"/>
      <c r="G317" s="28"/>
      <c r="H317" s="28"/>
      <c r="I317" s="49">
        <f>I318</f>
        <v>2900</v>
      </c>
    </row>
    <row r="318" spans="1:9" s="1" customFormat="1" ht="33" customHeight="1">
      <c r="A318" s="192"/>
      <c r="B318" s="62" t="s">
        <v>104</v>
      </c>
      <c r="C318" s="18" t="s">
        <v>39</v>
      </c>
      <c r="D318" s="18" t="s">
        <v>174</v>
      </c>
      <c r="E318" s="18" t="s">
        <v>149</v>
      </c>
      <c r="F318" s="18" t="s">
        <v>202</v>
      </c>
      <c r="G318" s="19"/>
      <c r="H318" s="19"/>
      <c r="I318" s="45">
        <f>I319</f>
        <v>2900</v>
      </c>
    </row>
    <row r="319" spans="1:9" s="1" customFormat="1" ht="31.5">
      <c r="A319" s="33"/>
      <c r="B319" s="62" t="s">
        <v>235</v>
      </c>
      <c r="C319" s="18" t="s">
        <v>39</v>
      </c>
      <c r="D319" s="18" t="s">
        <v>174</v>
      </c>
      <c r="E319" s="18" t="s">
        <v>149</v>
      </c>
      <c r="F319" s="18" t="s">
        <v>224</v>
      </c>
      <c r="G319" s="19"/>
      <c r="H319" s="25"/>
      <c r="I319" s="44">
        <f>I320</f>
        <v>2900</v>
      </c>
    </row>
    <row r="320" spans="1:9" s="1" customFormat="1" ht="15.75">
      <c r="A320" s="33"/>
      <c r="B320" s="149" t="s">
        <v>274</v>
      </c>
      <c r="C320" s="144" t="s">
        <v>39</v>
      </c>
      <c r="D320" s="144" t="s">
        <v>174</v>
      </c>
      <c r="E320" s="144" t="s">
        <v>149</v>
      </c>
      <c r="F320" s="144" t="s">
        <v>320</v>
      </c>
      <c r="G320" s="150"/>
      <c r="H320" s="151"/>
      <c r="I320" s="153">
        <f>I321</f>
        <v>2900</v>
      </c>
    </row>
    <row r="321" spans="1:9" s="1" customFormat="1" ht="31.5">
      <c r="A321" s="33"/>
      <c r="B321" s="96" t="s">
        <v>225</v>
      </c>
      <c r="C321" s="27" t="s">
        <v>39</v>
      </c>
      <c r="D321" s="27" t="s">
        <v>174</v>
      </c>
      <c r="E321" s="27" t="s">
        <v>149</v>
      </c>
      <c r="F321" s="27" t="s">
        <v>321</v>
      </c>
      <c r="G321" s="28"/>
      <c r="H321" s="28"/>
      <c r="I321" s="42">
        <f>I322</f>
        <v>2900</v>
      </c>
    </row>
    <row r="322" spans="1:9" s="1" customFormat="1" ht="15.75">
      <c r="A322" s="33"/>
      <c r="B322" s="57" t="s">
        <v>102</v>
      </c>
      <c r="C322" s="17" t="s">
        <v>41</v>
      </c>
      <c r="D322" s="17" t="s">
        <v>174</v>
      </c>
      <c r="E322" s="17" t="s">
        <v>149</v>
      </c>
      <c r="F322" s="17" t="s">
        <v>321</v>
      </c>
      <c r="G322" s="17" t="s">
        <v>93</v>
      </c>
      <c r="H322" s="17" t="s">
        <v>40</v>
      </c>
      <c r="I322" s="75">
        <v>2900</v>
      </c>
    </row>
    <row r="323" spans="1:9" s="1" customFormat="1" ht="22.5" customHeight="1">
      <c r="A323" s="33"/>
      <c r="B323" s="96" t="s">
        <v>381</v>
      </c>
      <c r="C323" s="27" t="s">
        <v>39</v>
      </c>
      <c r="D323" s="27" t="s">
        <v>174</v>
      </c>
      <c r="E323" s="27" t="s">
        <v>115</v>
      </c>
      <c r="F323" s="23"/>
      <c r="G323" s="23"/>
      <c r="H323" s="23"/>
      <c r="I323" s="49">
        <f>I325</f>
        <v>552</v>
      </c>
    </row>
    <row r="324" spans="1:9" s="1" customFormat="1" ht="22.5" customHeight="1">
      <c r="A324" s="33"/>
      <c r="B324" s="149" t="s">
        <v>274</v>
      </c>
      <c r="C324" s="144" t="s">
        <v>39</v>
      </c>
      <c r="D324" s="144" t="s">
        <v>174</v>
      </c>
      <c r="E324" s="144" t="s">
        <v>115</v>
      </c>
      <c r="F324" s="144" t="s">
        <v>320</v>
      </c>
      <c r="G324" s="150"/>
      <c r="H324" s="151"/>
      <c r="I324" s="153">
        <f>I325</f>
        <v>552</v>
      </c>
    </row>
    <row r="325" spans="1:9" s="1" customFormat="1" ht="47.25">
      <c r="A325" s="33"/>
      <c r="B325" s="67" t="s">
        <v>341</v>
      </c>
      <c r="C325" s="31" t="s">
        <v>39</v>
      </c>
      <c r="D325" s="31" t="s">
        <v>174</v>
      </c>
      <c r="E325" s="31" t="s">
        <v>115</v>
      </c>
      <c r="F325" s="31" t="s">
        <v>340</v>
      </c>
      <c r="G325" s="22"/>
      <c r="H325" s="22"/>
      <c r="I325" s="69">
        <f>I326</f>
        <v>552</v>
      </c>
    </row>
    <row r="326" spans="1:9" s="1" customFormat="1" ht="16.5" thickBot="1">
      <c r="A326" s="33"/>
      <c r="B326" s="57" t="s">
        <v>102</v>
      </c>
      <c r="C326" s="17" t="s">
        <v>41</v>
      </c>
      <c r="D326" s="17" t="s">
        <v>174</v>
      </c>
      <c r="E326" s="17" t="s">
        <v>115</v>
      </c>
      <c r="F326" s="17" t="s">
        <v>340</v>
      </c>
      <c r="G326" s="17" t="s">
        <v>93</v>
      </c>
      <c r="H326" s="17" t="s">
        <v>40</v>
      </c>
      <c r="I326" s="75">
        <v>552</v>
      </c>
    </row>
    <row r="327" spans="1:9" s="1" customFormat="1" ht="17.25" thickBot="1" thickTop="1">
      <c r="A327" s="192"/>
      <c r="B327" s="76" t="s">
        <v>12</v>
      </c>
      <c r="C327" s="34" t="s">
        <v>39</v>
      </c>
      <c r="D327" s="34" t="s">
        <v>148</v>
      </c>
      <c r="E327" s="34"/>
      <c r="F327" s="35"/>
      <c r="G327" s="35"/>
      <c r="H327" s="35"/>
      <c r="I327" s="85">
        <f aca="true" t="shared" si="0" ref="I327:I332">I328</f>
        <v>400</v>
      </c>
    </row>
    <row r="328" spans="1:9" s="1" customFormat="1" ht="16.5" thickTop="1">
      <c r="A328" s="33"/>
      <c r="B328" s="94" t="s">
        <v>56</v>
      </c>
      <c r="C328" s="12" t="s">
        <v>39</v>
      </c>
      <c r="D328" s="12" t="s">
        <v>148</v>
      </c>
      <c r="E328" s="12" t="s">
        <v>124</v>
      </c>
      <c r="F328" s="12"/>
      <c r="G328" s="13" t="s">
        <v>8</v>
      </c>
      <c r="H328" s="28" t="s">
        <v>8</v>
      </c>
      <c r="I328" s="49">
        <f t="shared" si="0"/>
        <v>400</v>
      </c>
    </row>
    <row r="329" spans="1:9" s="1" customFormat="1" ht="15.75">
      <c r="A329" s="33"/>
      <c r="B329" s="64" t="s">
        <v>83</v>
      </c>
      <c r="C329" s="29" t="s">
        <v>39</v>
      </c>
      <c r="D329" s="29" t="s">
        <v>148</v>
      </c>
      <c r="E329" s="29" t="s">
        <v>124</v>
      </c>
      <c r="F329" s="29" t="s">
        <v>133</v>
      </c>
      <c r="G329" s="32" t="s">
        <v>8</v>
      </c>
      <c r="H329" s="32" t="s">
        <v>8</v>
      </c>
      <c r="I329" s="89">
        <f t="shared" si="0"/>
        <v>400</v>
      </c>
    </row>
    <row r="330" spans="1:9" s="1" customFormat="1" ht="15.75">
      <c r="A330" s="33"/>
      <c r="B330" s="62" t="s">
        <v>84</v>
      </c>
      <c r="C330" s="18" t="s">
        <v>39</v>
      </c>
      <c r="D330" s="18" t="s">
        <v>148</v>
      </c>
      <c r="E330" s="18" t="s">
        <v>124</v>
      </c>
      <c r="F330" s="18" t="s">
        <v>134</v>
      </c>
      <c r="G330" s="19"/>
      <c r="H330" s="19"/>
      <c r="I330" s="52">
        <f t="shared" si="0"/>
        <v>400</v>
      </c>
    </row>
    <row r="331" spans="1:9" s="1" customFormat="1" ht="15.75">
      <c r="A331" s="33"/>
      <c r="B331" s="62" t="s">
        <v>84</v>
      </c>
      <c r="C331" s="18" t="s">
        <v>39</v>
      </c>
      <c r="D331" s="18" t="s">
        <v>148</v>
      </c>
      <c r="E331" s="18" t="s">
        <v>124</v>
      </c>
      <c r="F331" s="18" t="s">
        <v>135</v>
      </c>
      <c r="G331" s="19"/>
      <c r="H331" s="19"/>
      <c r="I331" s="52">
        <f t="shared" si="0"/>
        <v>400</v>
      </c>
    </row>
    <row r="332" spans="1:9" s="1" customFormat="1" ht="15.75">
      <c r="A332" s="33"/>
      <c r="B332" s="122" t="s">
        <v>223</v>
      </c>
      <c r="C332" s="90" t="s">
        <v>39</v>
      </c>
      <c r="D332" s="90" t="s">
        <v>148</v>
      </c>
      <c r="E332" s="90" t="s">
        <v>124</v>
      </c>
      <c r="F332" s="90" t="s">
        <v>222</v>
      </c>
      <c r="G332" s="22"/>
      <c r="H332" s="28"/>
      <c r="I332" s="49">
        <f t="shared" si="0"/>
        <v>400</v>
      </c>
    </row>
    <row r="333" spans="1:9" s="1" customFormat="1" ht="16.5" thickBot="1">
      <c r="A333" s="33"/>
      <c r="B333" s="107" t="s">
        <v>66</v>
      </c>
      <c r="C333" s="17" t="s">
        <v>39</v>
      </c>
      <c r="D333" s="17" t="s">
        <v>148</v>
      </c>
      <c r="E333" s="17" t="s">
        <v>124</v>
      </c>
      <c r="F333" s="17" t="s">
        <v>222</v>
      </c>
      <c r="G333" s="17" t="s">
        <v>105</v>
      </c>
      <c r="H333" s="17" t="s">
        <v>40</v>
      </c>
      <c r="I333" s="75">
        <v>400</v>
      </c>
    </row>
    <row r="334" spans="1:9" s="1" customFormat="1" ht="33" thickBot="1" thickTop="1">
      <c r="A334" s="193" t="s">
        <v>78</v>
      </c>
      <c r="B334" s="126" t="s">
        <v>68</v>
      </c>
      <c r="C334" s="87">
        <v>941</v>
      </c>
      <c r="D334" s="88"/>
      <c r="E334" s="88"/>
      <c r="F334" s="88"/>
      <c r="G334" s="88"/>
      <c r="H334" s="88"/>
      <c r="I334" s="40">
        <f>I335</f>
        <v>5743.4</v>
      </c>
    </row>
    <row r="335" spans="1:9" s="1" customFormat="1" ht="15.75">
      <c r="A335" s="33"/>
      <c r="B335" s="94" t="s">
        <v>7</v>
      </c>
      <c r="C335" s="12" t="s">
        <v>42</v>
      </c>
      <c r="D335" s="12" t="s">
        <v>124</v>
      </c>
      <c r="E335" s="12" t="s">
        <v>360</v>
      </c>
      <c r="F335" s="13" t="s">
        <v>8</v>
      </c>
      <c r="G335" s="20" t="s">
        <v>8</v>
      </c>
      <c r="H335" s="86" t="s">
        <v>8</v>
      </c>
      <c r="I335" s="41">
        <f>I336+I342+I357</f>
        <v>5743.4</v>
      </c>
    </row>
    <row r="336" spans="1:9" s="1" customFormat="1" ht="31.5">
      <c r="A336" s="33"/>
      <c r="B336" s="94" t="s">
        <v>9</v>
      </c>
      <c r="C336" s="12" t="s">
        <v>42</v>
      </c>
      <c r="D336" s="12" t="s">
        <v>124</v>
      </c>
      <c r="E336" s="12" t="s">
        <v>149</v>
      </c>
      <c r="F336" s="13"/>
      <c r="G336" s="20"/>
      <c r="H336" s="86"/>
      <c r="I336" s="42">
        <f>I337</f>
        <v>1970.5</v>
      </c>
    </row>
    <row r="337" spans="1:9" s="1" customFormat="1" ht="15.75">
      <c r="A337" s="192"/>
      <c r="B337" s="64" t="s">
        <v>106</v>
      </c>
      <c r="C337" s="29" t="s">
        <v>42</v>
      </c>
      <c r="D337" s="29" t="s">
        <v>124</v>
      </c>
      <c r="E337" s="29" t="s">
        <v>149</v>
      </c>
      <c r="F337" s="29" t="s">
        <v>116</v>
      </c>
      <c r="G337" s="32" t="s">
        <v>8</v>
      </c>
      <c r="H337" s="32" t="s">
        <v>8</v>
      </c>
      <c r="I337" s="89">
        <f>I338</f>
        <v>1970.5</v>
      </c>
    </row>
    <row r="338" spans="1:9" ht="31.5">
      <c r="A338" s="192"/>
      <c r="B338" s="62" t="s">
        <v>107</v>
      </c>
      <c r="C338" s="18" t="s">
        <v>42</v>
      </c>
      <c r="D338" s="18" t="s">
        <v>124</v>
      </c>
      <c r="E338" s="18" t="s">
        <v>149</v>
      </c>
      <c r="F338" s="18" t="s">
        <v>226</v>
      </c>
      <c r="G338" s="19"/>
      <c r="H338" s="19"/>
      <c r="I338" s="52">
        <f>I339</f>
        <v>1970.5</v>
      </c>
    </row>
    <row r="339" spans="1:9" ht="15.75">
      <c r="A339" s="191"/>
      <c r="B339" s="62" t="s">
        <v>84</v>
      </c>
      <c r="C339" s="18" t="s">
        <v>42</v>
      </c>
      <c r="D339" s="18" t="s">
        <v>124</v>
      </c>
      <c r="E339" s="18" t="s">
        <v>149</v>
      </c>
      <c r="F339" s="18" t="s">
        <v>227</v>
      </c>
      <c r="G339" s="19"/>
      <c r="H339" s="19"/>
      <c r="I339" s="52">
        <f>I340</f>
        <v>1970.5</v>
      </c>
    </row>
    <row r="340" spans="1:9" ht="31.5">
      <c r="A340" s="191"/>
      <c r="B340" s="122" t="s">
        <v>126</v>
      </c>
      <c r="C340" s="90" t="s">
        <v>42</v>
      </c>
      <c r="D340" s="90" t="s">
        <v>124</v>
      </c>
      <c r="E340" s="90" t="s">
        <v>149</v>
      </c>
      <c r="F340" s="90" t="s">
        <v>228</v>
      </c>
      <c r="G340" s="22"/>
      <c r="H340" s="28"/>
      <c r="I340" s="49">
        <f>SUM(I341:I341)</f>
        <v>1970.5</v>
      </c>
    </row>
    <row r="341" spans="1:9" ht="15.75">
      <c r="A341" s="191"/>
      <c r="B341" s="107" t="s">
        <v>97</v>
      </c>
      <c r="C341" s="17" t="s">
        <v>42</v>
      </c>
      <c r="D341" s="17" t="s">
        <v>124</v>
      </c>
      <c r="E341" s="17" t="s">
        <v>149</v>
      </c>
      <c r="F341" s="17" t="s">
        <v>228</v>
      </c>
      <c r="G341" s="17" t="s">
        <v>87</v>
      </c>
      <c r="H341" s="17" t="s">
        <v>40</v>
      </c>
      <c r="I341" s="75">
        <v>1970.5</v>
      </c>
    </row>
    <row r="342" spans="1:9" ht="47.25">
      <c r="A342" s="191"/>
      <c r="B342" s="94" t="s">
        <v>10</v>
      </c>
      <c r="C342" s="12" t="s">
        <v>42</v>
      </c>
      <c r="D342" s="12" t="s">
        <v>124</v>
      </c>
      <c r="E342" s="12" t="s">
        <v>150</v>
      </c>
      <c r="F342" s="13"/>
      <c r="G342" s="20"/>
      <c r="H342" s="86"/>
      <c r="I342" s="42">
        <f>I343+I352</f>
        <v>3519.9</v>
      </c>
    </row>
    <row r="343" spans="1:9" ht="15.75">
      <c r="A343" s="191"/>
      <c r="B343" s="64" t="s">
        <v>106</v>
      </c>
      <c r="C343" s="29" t="s">
        <v>42</v>
      </c>
      <c r="D343" s="29" t="s">
        <v>124</v>
      </c>
      <c r="E343" s="29" t="s">
        <v>150</v>
      </c>
      <c r="F343" s="29" t="s">
        <v>116</v>
      </c>
      <c r="G343" s="32" t="s">
        <v>8</v>
      </c>
      <c r="H343" s="32" t="s">
        <v>8</v>
      </c>
      <c r="I343" s="89">
        <f>I344</f>
        <v>3279.8</v>
      </c>
    </row>
    <row r="344" spans="1:9" ht="31.5">
      <c r="A344" s="191"/>
      <c r="B344" s="64" t="s">
        <v>108</v>
      </c>
      <c r="C344" s="29" t="s">
        <v>42</v>
      </c>
      <c r="D344" s="29" t="s">
        <v>124</v>
      </c>
      <c r="E344" s="29" t="s">
        <v>150</v>
      </c>
      <c r="F344" s="29" t="s">
        <v>230</v>
      </c>
      <c r="G344" s="32"/>
      <c r="H344" s="32"/>
      <c r="I344" s="89">
        <f>I345</f>
        <v>3279.8</v>
      </c>
    </row>
    <row r="345" spans="1:9" ht="15.75">
      <c r="A345" s="191"/>
      <c r="B345" s="62" t="s">
        <v>84</v>
      </c>
      <c r="C345" s="29" t="s">
        <v>42</v>
      </c>
      <c r="D345" s="29" t="s">
        <v>124</v>
      </c>
      <c r="E345" s="29" t="s">
        <v>150</v>
      </c>
      <c r="F345" s="29" t="s">
        <v>229</v>
      </c>
      <c r="G345" s="32"/>
      <c r="H345" s="32"/>
      <c r="I345" s="89">
        <f>I346+I348</f>
        <v>3279.8</v>
      </c>
    </row>
    <row r="346" spans="1:9" ht="31.5">
      <c r="A346" s="191"/>
      <c r="B346" s="64" t="s">
        <v>127</v>
      </c>
      <c r="C346" s="29" t="s">
        <v>42</v>
      </c>
      <c r="D346" s="29" t="s">
        <v>124</v>
      </c>
      <c r="E346" s="29" t="s">
        <v>150</v>
      </c>
      <c r="F346" s="29" t="s">
        <v>231</v>
      </c>
      <c r="G346" s="32"/>
      <c r="H346" s="32"/>
      <c r="I346" s="89">
        <f>I347</f>
        <v>1490.5</v>
      </c>
    </row>
    <row r="347" spans="1:9" ht="15.75">
      <c r="A347" s="191"/>
      <c r="B347" s="107" t="s">
        <v>97</v>
      </c>
      <c r="C347" s="17" t="s">
        <v>42</v>
      </c>
      <c r="D347" s="17" t="s">
        <v>124</v>
      </c>
      <c r="E347" s="17" t="s">
        <v>150</v>
      </c>
      <c r="F347" s="17" t="s">
        <v>231</v>
      </c>
      <c r="G347" s="17" t="s">
        <v>87</v>
      </c>
      <c r="H347" s="17" t="s">
        <v>40</v>
      </c>
      <c r="I347" s="75">
        <v>1490.5</v>
      </c>
    </row>
    <row r="348" spans="1:9" ht="20.25" customHeight="1">
      <c r="A348" s="191"/>
      <c r="B348" s="62" t="s">
        <v>128</v>
      </c>
      <c r="C348" s="18" t="s">
        <v>42</v>
      </c>
      <c r="D348" s="18" t="s">
        <v>124</v>
      </c>
      <c r="E348" s="18" t="s">
        <v>150</v>
      </c>
      <c r="F348" s="18" t="s">
        <v>232</v>
      </c>
      <c r="G348" s="19"/>
      <c r="H348" s="19"/>
      <c r="I348" s="52">
        <f>SUM(I349:I351)</f>
        <v>1789.3</v>
      </c>
    </row>
    <row r="349" spans="1:9" ht="15.75">
      <c r="A349" s="191"/>
      <c r="B349" s="121" t="s">
        <v>97</v>
      </c>
      <c r="C349" s="21" t="s">
        <v>42</v>
      </c>
      <c r="D349" s="21" t="s">
        <v>124</v>
      </c>
      <c r="E349" s="21" t="s">
        <v>150</v>
      </c>
      <c r="F349" s="21" t="s">
        <v>232</v>
      </c>
      <c r="G349" s="21" t="s">
        <v>87</v>
      </c>
      <c r="H349" s="21" t="s">
        <v>40</v>
      </c>
      <c r="I349" s="56">
        <v>10</v>
      </c>
    </row>
    <row r="350" spans="1:9" ht="31.5">
      <c r="A350" s="191"/>
      <c r="B350" s="110" t="s">
        <v>98</v>
      </c>
      <c r="C350" s="15" t="s">
        <v>42</v>
      </c>
      <c r="D350" s="15" t="s">
        <v>124</v>
      </c>
      <c r="E350" s="15" t="s">
        <v>150</v>
      </c>
      <c r="F350" s="15" t="s">
        <v>232</v>
      </c>
      <c r="G350" s="15" t="s">
        <v>88</v>
      </c>
      <c r="H350" s="15" t="s">
        <v>40</v>
      </c>
      <c r="I350" s="91">
        <f>1616.3+110.3</f>
        <v>1726.6</v>
      </c>
    </row>
    <row r="351" spans="1:9" ht="15.75">
      <c r="A351" s="191"/>
      <c r="B351" s="107" t="s">
        <v>103</v>
      </c>
      <c r="C351" s="17" t="s">
        <v>42</v>
      </c>
      <c r="D351" s="17" t="s">
        <v>124</v>
      </c>
      <c r="E351" s="17" t="s">
        <v>150</v>
      </c>
      <c r="F351" s="17" t="s">
        <v>232</v>
      </c>
      <c r="G351" s="17" t="s">
        <v>91</v>
      </c>
      <c r="H351" s="17" t="s">
        <v>40</v>
      </c>
      <c r="I351" s="75">
        <v>52.7</v>
      </c>
    </row>
    <row r="352" spans="1:9" ht="15.75">
      <c r="A352" s="191"/>
      <c r="B352" s="64" t="s">
        <v>83</v>
      </c>
      <c r="C352" s="29" t="s">
        <v>42</v>
      </c>
      <c r="D352" s="29" t="s">
        <v>124</v>
      </c>
      <c r="E352" s="29" t="s">
        <v>150</v>
      </c>
      <c r="F352" s="29" t="s">
        <v>133</v>
      </c>
      <c r="G352" s="32"/>
      <c r="H352" s="32"/>
      <c r="I352" s="89">
        <f>I353</f>
        <v>240.1</v>
      </c>
    </row>
    <row r="353" spans="1:9" ht="15.75">
      <c r="A353" s="191"/>
      <c r="B353" s="64" t="s">
        <v>110</v>
      </c>
      <c r="C353" s="29" t="s">
        <v>42</v>
      </c>
      <c r="D353" s="29" t="s">
        <v>124</v>
      </c>
      <c r="E353" s="29" t="s">
        <v>150</v>
      </c>
      <c r="F353" s="29" t="s">
        <v>134</v>
      </c>
      <c r="G353" s="32"/>
      <c r="H353" s="32"/>
      <c r="I353" s="89">
        <f>I354</f>
        <v>240.1</v>
      </c>
    </row>
    <row r="354" spans="1:9" ht="15.75">
      <c r="A354" s="191"/>
      <c r="B354" s="64" t="s">
        <v>110</v>
      </c>
      <c r="C354" s="29" t="s">
        <v>42</v>
      </c>
      <c r="D354" s="29" t="s">
        <v>124</v>
      </c>
      <c r="E354" s="29" t="s">
        <v>150</v>
      </c>
      <c r="F354" s="29" t="s">
        <v>135</v>
      </c>
      <c r="G354" s="32"/>
      <c r="H354" s="32"/>
      <c r="I354" s="89">
        <f>I355</f>
        <v>240.1</v>
      </c>
    </row>
    <row r="355" spans="1:9" ht="43.5" customHeight="1">
      <c r="A355" s="191"/>
      <c r="B355" s="64" t="s">
        <v>234</v>
      </c>
      <c r="C355" s="29" t="s">
        <v>42</v>
      </c>
      <c r="D355" s="29" t="s">
        <v>124</v>
      </c>
      <c r="E355" s="29" t="s">
        <v>150</v>
      </c>
      <c r="F355" s="29" t="s">
        <v>233</v>
      </c>
      <c r="G355" s="32"/>
      <c r="H355" s="32"/>
      <c r="I355" s="89">
        <f>I356</f>
        <v>240.1</v>
      </c>
    </row>
    <row r="356" spans="1:9" ht="16.5" thickBot="1">
      <c r="A356" s="191"/>
      <c r="B356" s="166" t="s">
        <v>85</v>
      </c>
      <c r="C356" s="189" t="s">
        <v>42</v>
      </c>
      <c r="D356" s="189" t="s">
        <v>124</v>
      </c>
      <c r="E356" s="189" t="s">
        <v>150</v>
      </c>
      <c r="F356" s="189" t="s">
        <v>233</v>
      </c>
      <c r="G356" s="25" t="s">
        <v>61</v>
      </c>
      <c r="H356" s="25" t="s">
        <v>59</v>
      </c>
      <c r="I356" s="190">
        <v>240.1</v>
      </c>
    </row>
    <row r="357" spans="1:9" ht="16.5" thickBot="1">
      <c r="A357" s="191"/>
      <c r="B357" s="70" t="s">
        <v>14</v>
      </c>
      <c r="C357" s="10" t="s">
        <v>42</v>
      </c>
      <c r="D357" s="10" t="s">
        <v>124</v>
      </c>
      <c r="E357" s="10" t="s">
        <v>148</v>
      </c>
      <c r="F357" s="10"/>
      <c r="G357" s="10"/>
      <c r="H357" s="11"/>
      <c r="I357" s="50">
        <f>I361+I376+I372</f>
        <v>253</v>
      </c>
    </row>
    <row r="358" spans="1:9" ht="15.75">
      <c r="A358" s="191"/>
      <c r="B358" s="64" t="s">
        <v>83</v>
      </c>
      <c r="C358" s="18" t="s">
        <v>39</v>
      </c>
      <c r="D358" s="18" t="s">
        <v>124</v>
      </c>
      <c r="E358" s="18" t="s">
        <v>148</v>
      </c>
      <c r="F358" s="18" t="s">
        <v>133</v>
      </c>
      <c r="G358" s="19"/>
      <c r="H358" s="19"/>
      <c r="I358" s="44">
        <f>I359</f>
        <v>253</v>
      </c>
    </row>
    <row r="359" spans="1:9" ht="15.75">
      <c r="A359" s="191"/>
      <c r="B359" s="62" t="s">
        <v>84</v>
      </c>
      <c r="C359" s="18" t="s">
        <v>39</v>
      </c>
      <c r="D359" s="18" t="s">
        <v>124</v>
      </c>
      <c r="E359" s="18" t="s">
        <v>148</v>
      </c>
      <c r="F359" s="18" t="s">
        <v>134</v>
      </c>
      <c r="G359" s="19"/>
      <c r="H359" s="19"/>
      <c r="I359" s="44">
        <f>I360</f>
        <v>253</v>
      </c>
    </row>
    <row r="360" spans="1:9" ht="15.75">
      <c r="A360" s="191"/>
      <c r="B360" s="62" t="s">
        <v>84</v>
      </c>
      <c r="C360" s="29" t="s">
        <v>39</v>
      </c>
      <c r="D360" s="29" t="s">
        <v>124</v>
      </c>
      <c r="E360" s="29" t="s">
        <v>148</v>
      </c>
      <c r="F360" s="18" t="s">
        <v>135</v>
      </c>
      <c r="G360" s="32"/>
      <c r="H360" s="32"/>
      <c r="I360" s="43">
        <f>I361</f>
        <v>253</v>
      </c>
    </row>
    <row r="361" spans="1:9" ht="47.25">
      <c r="A361" s="191"/>
      <c r="B361" s="67" t="s">
        <v>348</v>
      </c>
      <c r="C361" s="31" t="s">
        <v>39</v>
      </c>
      <c r="D361" s="31" t="s">
        <v>124</v>
      </c>
      <c r="E361" s="31" t="s">
        <v>148</v>
      </c>
      <c r="F361" s="31" t="s">
        <v>347</v>
      </c>
      <c r="G361" s="22"/>
      <c r="H361" s="22"/>
      <c r="I361" s="69">
        <f>I362</f>
        <v>253</v>
      </c>
    </row>
    <row r="362" spans="1:9" ht="16.5" thickBot="1">
      <c r="A362" s="191"/>
      <c r="B362" s="57" t="s">
        <v>351</v>
      </c>
      <c r="C362" s="17" t="s">
        <v>39</v>
      </c>
      <c r="D362" s="17" t="s">
        <v>124</v>
      </c>
      <c r="E362" s="17" t="s">
        <v>148</v>
      </c>
      <c r="F362" s="17" t="s">
        <v>347</v>
      </c>
      <c r="G362" s="17" t="s">
        <v>346</v>
      </c>
      <c r="H362" s="17" t="s">
        <v>40</v>
      </c>
      <c r="I362" s="75">
        <v>253</v>
      </c>
    </row>
    <row r="363" spans="1:9" ht="16.5" thickBot="1">
      <c r="A363" s="198"/>
      <c r="B363" s="215" t="s">
        <v>43</v>
      </c>
      <c r="C363" s="216"/>
      <c r="D363" s="216"/>
      <c r="E363" s="216"/>
      <c r="F363" s="216"/>
      <c r="G363" s="216"/>
      <c r="H363" s="217"/>
      <c r="I363" s="53">
        <f>I11+I334</f>
        <v>175728.9</v>
      </c>
    </row>
  </sheetData>
  <sheetProtection/>
  <autoFilter ref="B9:I363"/>
  <mergeCells count="9">
    <mergeCell ref="B2:I2"/>
    <mergeCell ref="B3:I3"/>
    <mergeCell ref="J130:J131"/>
    <mergeCell ref="A12:A290"/>
    <mergeCell ref="B363:H363"/>
    <mergeCell ref="B4:I4"/>
    <mergeCell ref="F5:I5"/>
    <mergeCell ref="B6:I6"/>
    <mergeCell ref="B7:I7"/>
  </mergeCells>
  <printOptions horizontalCentered="1"/>
  <pageMargins left="0.83" right="0.43" top="0.57" bottom="0.56" header="0.35" footer="0.3937007874015748"/>
  <pageSetup fitToHeight="7" fitToWidth="1" horizontalDpi="1200" verticalDpi="1200" orientation="portrait" paperSize="9" scale="53" r:id="rId2"/>
  <rowBreaks count="1" manualBreakCount="1">
    <brk id="29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2016-12-13T14:28:52Z</cp:lastPrinted>
  <dcterms:created xsi:type="dcterms:W3CDTF">2007-11-23T13:30:05Z</dcterms:created>
  <dcterms:modified xsi:type="dcterms:W3CDTF">2016-12-13T15:24:52Z</dcterms:modified>
  <cp:category/>
  <cp:version/>
  <cp:contentType/>
  <cp:contentStatus/>
</cp:coreProperties>
</file>